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ad01.migrationsverket.se\dfs\projects\NRK\GEMSTAT\Externwebben\Externwebben 2026\Leveranser\Juni\"/>
    </mc:Choice>
  </mc:AlternateContent>
  <xr:revisionPtr revIDLastSave="0" documentId="13_ncr:1_{CEE64C6B-A5BE-4FF5-86C7-76176804DDE3}" xr6:coauthVersionLast="47" xr6:coauthVersionMax="47" xr10:uidLastSave="{00000000-0000-0000-0000-000000000000}"/>
  <bookViews>
    <workbookView xWindow="-120" yWindow="-120" windowWidth="29040" windowHeight="17520" tabRatio="886" xr2:uid="{00000000-000D-0000-FFFF-FFFF00000000}"/>
  </bookViews>
  <sheets>
    <sheet name="Information" sheetId="8" r:id="rId1"/>
    <sheet name="Totalt, förstagångsärenden" sheetId="1" r:id="rId2"/>
    <sheet name="Totalt, förlängningsärenden" sheetId="17" r:id="rId3"/>
    <sheet name="Medborgarskap, första ansökan" sheetId="12" r:id="rId4"/>
    <sheet name="Medborgarskap, förlängningar" sheetId="16" r:id="rId5"/>
    <sheet name="Totalt, första ansökan EKB" sheetId="18" r:id="rId6"/>
    <sheet name="Totalt, förlängningar,EKB" sheetId="19" r:id="rId7"/>
    <sheet name="Medborgarskap, förstagångs, EKB" sheetId="20" r:id="rId8"/>
    <sheet name="Medborgarskap, förlängning, EKB" sheetId="21" r:id="rId9"/>
  </sheets>
  <definedNames>
    <definedName name="_xlnm.Print_Titles" localSheetId="8">'Medborgarskap, förlängning, EKB'!#REF!</definedName>
    <definedName name="_xlnm.Print_Titles" localSheetId="4">'Medborgarskap, förlängningar'!#REF!</definedName>
    <definedName name="_xlnm.Print_Titles" localSheetId="3">'Medborgarskap, första ansökan'!#REF!</definedName>
    <definedName name="_xlnm.Print_Titles" localSheetId="7">'Medborgarskap, förstagångs, EKB'!#REF!</definedName>
    <definedName name="_xlnm.Print_Titles" localSheetId="6">'Totalt, förlängningar,EKB'!#REF!</definedName>
    <definedName name="_xlnm.Print_Titles" localSheetId="2">'Totalt, förlängningsärenden'!#REF!</definedName>
    <definedName name="_xlnm.Print_Titles" localSheetId="5">'Totalt, första ansökan EKB'!#REF!</definedName>
    <definedName name="_xlnm.Print_Titles" localSheetId="1">'Totalt, förstagångsärenden'!#REF!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9" i="12" l="1"/>
  <c r="P20" i="12"/>
  <c r="P21" i="12"/>
  <c r="P22" i="12"/>
  <c r="G20" i="19"/>
  <c r="G21" i="19"/>
  <c r="G22" i="19"/>
  <c r="G9" i="19"/>
  <c r="J31" i="18"/>
  <c r="J32" i="18"/>
  <c r="G21" i="17"/>
  <c r="G22" i="17"/>
  <c r="G20" i="17"/>
  <c r="G9" i="17"/>
  <c r="J30" i="1"/>
  <c r="J31" i="1"/>
  <c r="J32" i="1"/>
  <c r="J18" i="1"/>
  <c r="J19" i="1"/>
  <c r="J20" i="1"/>
  <c r="J8" i="1"/>
  <c r="J9" i="1"/>
  <c r="J8" i="18"/>
  <c r="J9" i="18"/>
  <c r="J20" i="18"/>
  <c r="G19" i="19"/>
  <c r="G8" i="19"/>
  <c r="J30" i="18"/>
  <c r="J19" i="18"/>
  <c r="P17" i="12"/>
  <c r="P18" i="12"/>
  <c r="G19" i="17"/>
  <c r="G8" i="17"/>
  <c r="J33" i="18"/>
  <c r="P16" i="12"/>
  <c r="J33" i="1"/>
  <c r="G17" i="19"/>
  <c r="G6" i="19"/>
  <c r="J28" i="18"/>
  <c r="J17" i="18"/>
  <c r="J6" i="18"/>
  <c r="P10" i="12"/>
  <c r="P11" i="12"/>
  <c r="P12" i="12"/>
  <c r="P13" i="12"/>
  <c r="P14" i="12"/>
  <c r="P15" i="12"/>
  <c r="G16" i="17"/>
  <c r="G17" i="17"/>
  <c r="G18" i="17"/>
  <c r="G6" i="17"/>
  <c r="J28" i="1"/>
  <c r="J17" i="1"/>
  <c r="J7" i="1"/>
  <c r="J5" i="1"/>
  <c r="J6" i="1"/>
  <c r="F31" i="20"/>
  <c r="G7" i="19"/>
  <c r="G18" i="19"/>
  <c r="J5" i="18"/>
  <c r="J7" i="18"/>
  <c r="J27" i="1"/>
  <c r="G7" i="17"/>
  <c r="J29" i="1"/>
  <c r="J16" i="1"/>
  <c r="J29" i="18"/>
  <c r="J18" i="18"/>
  <c r="G5" i="17"/>
  <c r="P5" i="12"/>
  <c r="P6" i="12"/>
  <c r="P7" i="12"/>
  <c r="P8" i="12"/>
  <c r="P9" i="12"/>
  <c r="G16" i="19"/>
  <c r="J27" i="18"/>
  <c r="J16" i="18"/>
  <c r="F30" i="20"/>
  <c r="G5" i="19"/>
</calcChain>
</file>

<file path=xl/sharedStrings.xml><?xml version="1.0" encoding="utf-8"?>
<sst xmlns="http://schemas.openxmlformats.org/spreadsheetml/2006/main" count="1904" uniqueCount="145">
  <si>
    <t>Totalt</t>
  </si>
  <si>
    <t>AFGHANISTAN</t>
  </si>
  <si>
    <t>ALGERIET</t>
  </si>
  <si>
    <t>ARMENIEN</t>
  </si>
  <si>
    <t>AZERBAJDZJAN</t>
  </si>
  <si>
    <t>BANGLADESH</t>
  </si>
  <si>
    <t>BELARUS</t>
  </si>
  <si>
    <t>BOSNIEN OCH HERCEGOVINA</t>
  </si>
  <si>
    <t>BURUNDI</t>
  </si>
  <si>
    <t>COLOMBIA</t>
  </si>
  <si>
    <t>DEM REPUBLIKEN KONGO</t>
  </si>
  <si>
    <t>EGYPTEN</t>
  </si>
  <si>
    <t>EL SALVADOR</t>
  </si>
  <si>
    <t>ERITREA</t>
  </si>
  <si>
    <t>ETIOPIEN</t>
  </si>
  <si>
    <t>GAMBIA</t>
  </si>
  <si>
    <t>GEORGIEN</t>
  </si>
  <si>
    <t>GHANA</t>
  </si>
  <si>
    <t>IRAK</t>
  </si>
  <si>
    <t>IRAN</t>
  </si>
  <si>
    <t>JEMEN</t>
  </si>
  <si>
    <t>JORDANIEN</t>
  </si>
  <si>
    <t>KAMERUN</t>
  </si>
  <si>
    <t>KAZAKSTAN</t>
  </si>
  <si>
    <t>KINA</t>
  </si>
  <si>
    <t>KIRGIZISTAN</t>
  </si>
  <si>
    <t>KOSOVO</t>
  </si>
  <si>
    <t>LIBANON</t>
  </si>
  <si>
    <t>LIBYEN</t>
  </si>
  <si>
    <t>MAROCKO</t>
  </si>
  <si>
    <t>MONGOLIET</t>
  </si>
  <si>
    <t>NICARAGUA</t>
  </si>
  <si>
    <t>NIGERIA</t>
  </si>
  <si>
    <t>OKÄNT</t>
  </si>
  <si>
    <t>PAKISTAN</t>
  </si>
  <si>
    <t>PALESTINA</t>
  </si>
  <si>
    <t>PERU</t>
  </si>
  <si>
    <t>RYSSLAND</t>
  </si>
  <si>
    <t>SENEGAL</t>
  </si>
  <si>
    <t>SERBIEN</t>
  </si>
  <si>
    <t>SIERRA LEONE</t>
  </si>
  <si>
    <t>SOMALIA</t>
  </si>
  <si>
    <t>SRI LANKA</t>
  </si>
  <si>
    <t>STATSLÖS</t>
  </si>
  <si>
    <t>SUDAN</t>
  </si>
  <si>
    <t>SYRIEN</t>
  </si>
  <si>
    <t>TADZJIKISTAN</t>
  </si>
  <si>
    <t>TANZANIA</t>
  </si>
  <si>
    <t>THAILAND</t>
  </si>
  <si>
    <t>TUNISIEN</t>
  </si>
  <si>
    <t>TURKIET</t>
  </si>
  <si>
    <t>UGANDA</t>
  </si>
  <si>
    <t>UKRAINA</t>
  </si>
  <si>
    <t>USA</t>
  </si>
  <si>
    <t>UZBEKISTAN</t>
  </si>
  <si>
    <t>VENEZUELA</t>
  </si>
  <si>
    <t>VIETNAM</t>
  </si>
  <si>
    <t>Övriga</t>
  </si>
  <si>
    <t>År-Månad</t>
  </si>
  <si>
    <t>Medborgarskap</t>
  </si>
  <si>
    <t>Bifall</t>
  </si>
  <si>
    <t>Avslag</t>
  </si>
  <si>
    <t>Handläggningstid, dagar</t>
  </si>
  <si>
    <t>Dublinöverföringar</t>
  </si>
  <si>
    <t>OH/OT</t>
  </si>
  <si>
    <t>Bifallsandel, total</t>
  </si>
  <si>
    <t>Av- eller utvisning EU-land</t>
  </si>
  <si>
    <t>Asyl</t>
  </si>
  <si>
    <t xml:space="preserve">Massflyktsdirektivet </t>
  </si>
  <si>
    <t>Massflyktsdirektivet</t>
  </si>
  <si>
    <t>KONGO</t>
  </si>
  <si>
    <t>Handläggningstid, 
dagar</t>
  </si>
  <si>
    <t>Av- eller utvisning 
EU-land</t>
  </si>
  <si>
    <t xml:space="preserve">Dublinöverföringar  </t>
  </si>
  <si>
    <t>Asyl, ukrainska medborgare</t>
  </si>
  <si>
    <t>Av- eller 
utvisning EU-land</t>
  </si>
  <si>
    <t>Bifallsandel, 
total</t>
  </si>
  <si>
    <t>Dublin-
överföringar</t>
  </si>
  <si>
    <t>Bifallsandel,
total</t>
  </si>
  <si>
    <t xml:space="preserve">Avgjorda ärenden om skydd beslutade av Migrationsverket per månad under innevarande år. Förstagångsärenden. </t>
  </si>
  <si>
    <t>Avgjorda asylärenden beslutade av Migrationsverket per månad under innevarande år. Förlängningsärenden.</t>
  </si>
  <si>
    <t>Avgjorda ärenden om skydd beslutade av Migrationsverket under innevarande år, uppdelade på medborgarskap. Förstagångsärenden.</t>
  </si>
  <si>
    <t>Avgjorda asylärenden beslutade av Migrationsverket under innevarande år, uppdelade på medborgarskap. Förlängningsärenden.</t>
  </si>
  <si>
    <t xml:space="preserve">Avgjorda ärenden om skydd rörande ensamkommande barn beslutade av Migrationsverket per månad under innevarande år. Förstagångsärenden. </t>
  </si>
  <si>
    <t>Avgjorda asylärenden rörande ensamkommande barn beslutade av Migrationsverket per månad under innevarande år. Förlängningsärenden.</t>
  </si>
  <si>
    <t>Avgjorda ärenden om skydd rörande ensamkommande barn beslutade av Migrationsverket under innevarande år, uppdelade på medborgarskap. Förstagångsärenden.</t>
  </si>
  <si>
    <t>Avgjorda asylärenden rörande ensamkommande barn beslutade av Migrationsverket under innevarande år,  uppdelade på medborgarskap. Förlängningsärenden.</t>
  </si>
  <si>
    <t>ISRAEL</t>
  </si>
  <si>
    <t>Dublin</t>
  </si>
  <si>
    <t>BRASILIEN</t>
  </si>
  <si>
    <t>CENTRALAFRIKANSKA REPUBLIKEN</t>
  </si>
  <si>
    <t>FILIPPINERNA</t>
  </si>
  <si>
    <t>GUINEA</t>
  </si>
  <si>
    <t>KENYA</t>
  </si>
  <si>
    <t>SAUDIARABIEN</t>
  </si>
  <si>
    <t>SYDSUDAN</t>
  </si>
  <si>
    <t>ARGENTINA</t>
  </si>
  <si>
    <t>RWANDA</t>
  </si>
  <si>
    <t>UNDER UTREDNING</t>
  </si>
  <si>
    <t>TCHAD</t>
  </si>
  <si>
    <t>MEXIKO</t>
  </si>
  <si>
    <t>FÖRENADE ARABEMIRATEN</t>
  </si>
  <si>
    <t>SPANIEN</t>
  </si>
  <si>
    <t>GUINEA BISSAU</t>
  </si>
  <si>
    <t>MALAYSIA</t>
  </si>
  <si>
    <t>2026-01</t>
  </si>
  <si>
    <t>DANMARK</t>
  </si>
  <si>
    <t>2026-02</t>
  </si>
  <si>
    <t>ALBANIEN</t>
  </si>
  <si>
    <t>BENIN</t>
  </si>
  <si>
    <t>BOLIVIA</t>
  </si>
  <si>
    <t>BURKINA FASO</t>
  </si>
  <si>
    <t>CHILE</t>
  </si>
  <si>
    <t>INDIEN</t>
  </si>
  <si>
    <t>KAMBODJA</t>
  </si>
  <si>
    <t>SYDKOREA</t>
  </si>
  <si>
    <t>TOGO</t>
  </si>
  <si>
    <t>TRINIDAD OCH TOBAGO</t>
  </si>
  <si>
    <t>ANGOLA</t>
  </si>
  <si>
    <t>DJIBOUTI</t>
  </si>
  <si>
    <t>LIBERIA</t>
  </si>
  <si>
    <t>TURKMENISTAN</t>
  </si>
  <si>
    <t>2026-03</t>
  </si>
  <si>
    <t>HONDURAS</t>
  </si>
  <si>
    <t>KUBA</t>
  </si>
  <si>
    <t>LITAUEN</t>
  </si>
  <si>
    <t>MALI</t>
  </si>
  <si>
    <t>MYANMAR</t>
  </si>
  <si>
    <t>NIGER</t>
  </si>
  <si>
    <t>NORDMAKEDONIEN</t>
  </si>
  <si>
    <t>NORGE</t>
  </si>
  <si>
    <t>STORBRITANNIEN</t>
  </si>
  <si>
    <t>SYDAFRIKA</t>
  </si>
  <si>
    <t>MOLDAVIEN</t>
  </si>
  <si>
    <t>MONTENEGRO</t>
  </si>
  <si>
    <t>Massflyktsdirektivet*</t>
  </si>
  <si>
    <t>*Se fliken information.</t>
  </si>
  <si>
    <t>2026-04</t>
  </si>
  <si>
    <t>GUATEMALA</t>
  </si>
  <si>
    <t>NEPAL</t>
  </si>
  <si>
    <t>2026-05</t>
  </si>
  <si>
    <t>2026-06</t>
  </si>
  <si>
    <t>-</t>
  </si>
  <si>
    <t>- Statistiken är tillfälligt pausad, se fliken information</t>
  </si>
  <si>
    <t>KANADA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</si>
</sst>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9.5"/>
      <color rgb="FF000000"/>
      <name val="Albany AMT"/>
    </font>
    <font>
      <sz val="10"/>
      <color rgb="FF000000"/>
      <name val="Arial"/>
      <family val="2"/>
    </font>
    <font>
      <sz val="9.5"/>
      <color rgb="FF000000"/>
      <name val="Albany AMT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lbany AMT"/>
    </font>
    <font>
      <b/>
      <sz val="10"/>
      <color theme="0"/>
      <name val="Arial"/>
      <family val="2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B90835"/>
        <bgColor indexed="64"/>
      </patternFill>
    </fill>
    <fill>
      <patternFill patternType="solid">
        <fgColor rgb="FFE6E6E6"/>
        <bgColor rgb="FFB3B3B3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8">
    <xf numFmtId="0" fontId="0" fillId="0" borderId="0" xfId="0" applyFont="1" applyFill="1" applyBorder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9" fontId="1" fillId="0" borderId="0" xfId="1" applyFont="1" applyFill="1" applyBorder="1" applyAlignment="1">
      <alignment horizontal="right"/>
    </xf>
    <xf numFmtId="17" fontId="1" fillId="0" borderId="0" xfId="0" quotePrefix="1" applyNumberFormat="1" applyFont="1" applyFill="1" applyBorder="1"/>
    <xf numFmtId="0" fontId="1" fillId="0" borderId="0" xfId="0" quotePrefix="1" applyFont="1" applyFill="1" applyBorder="1"/>
    <xf numFmtId="3" fontId="3" fillId="0" borderId="0" xfId="0" applyNumberFormat="1" applyFont="1" applyFill="1" applyBorder="1" applyAlignment="1">
      <alignment horizontal="right"/>
    </xf>
    <xf numFmtId="9" fontId="3" fillId="0" borderId="0" xfId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Fill="1" applyBorder="1"/>
    <xf numFmtId="9" fontId="1" fillId="0" borderId="0" xfId="1" applyFont="1" applyAlignment="1">
      <alignment horizontal="right"/>
    </xf>
    <xf numFmtId="3" fontId="1" fillId="0" borderId="0" xfId="0" applyNumberFormat="1" applyFont="1" applyFill="1" applyBorder="1" applyAlignment="1"/>
    <xf numFmtId="9" fontId="1" fillId="0" borderId="0" xfId="1" applyFont="1" applyFill="1" applyBorder="1" applyAlignment="1"/>
    <xf numFmtId="0" fontId="4" fillId="0" borderId="0" xfId="0" applyFont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 vertical="top" wrapText="1"/>
    </xf>
    <xf numFmtId="9" fontId="1" fillId="0" borderId="0" xfId="1" applyFont="1" applyFill="1" applyBorder="1" applyAlignment="1">
      <alignment horizontal="right" vertical="top" wrapText="1"/>
    </xf>
    <xf numFmtId="9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9" fontId="5" fillId="0" borderId="0" xfId="1" applyFont="1" applyAlignment="1">
      <alignment horizontal="right"/>
    </xf>
    <xf numFmtId="0" fontId="5" fillId="0" borderId="0" xfId="0" applyFont="1" applyFill="1" applyBorder="1" applyAlignment="1">
      <alignment horizontal="right" vertical="top"/>
    </xf>
    <xf numFmtId="3" fontId="5" fillId="0" borderId="0" xfId="0" applyNumberFormat="1" applyFont="1" applyAlignment="1"/>
    <xf numFmtId="3" fontId="5" fillId="0" borderId="0" xfId="0" applyNumberFormat="1" applyFont="1" applyFill="1" applyAlignment="1"/>
    <xf numFmtId="3" fontId="5" fillId="0" borderId="0" xfId="0" applyNumberFormat="1" applyFont="1" applyFill="1" applyAlignment="1">
      <alignment horizontal="right"/>
    </xf>
    <xf numFmtId="9" fontId="5" fillId="0" borderId="0" xfId="0" applyNumberFormat="1" applyFont="1" applyAlignment="1"/>
    <xf numFmtId="0" fontId="5" fillId="0" borderId="0" xfId="0" applyFont="1" applyAlignment="1">
      <alignment horizontal="right" vertical="top"/>
    </xf>
    <xf numFmtId="9" fontId="5" fillId="0" borderId="0" xfId="1" applyFont="1" applyAlignment="1"/>
    <xf numFmtId="3" fontId="1" fillId="0" borderId="0" xfId="0" applyNumberFormat="1" applyFont="1"/>
    <xf numFmtId="9" fontId="5" fillId="0" borderId="0" xfId="1" applyFont="1"/>
    <xf numFmtId="0" fontId="7" fillId="2" borderId="1" xfId="0" applyFont="1" applyFill="1" applyBorder="1" applyAlignment="1">
      <alignment horizontal="right" vertical="top"/>
    </xf>
    <xf numFmtId="3" fontId="1" fillId="3" borderId="0" xfId="0" applyNumberFormat="1" applyFont="1" applyFill="1" applyBorder="1" applyAlignment="1"/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/>
    <xf numFmtId="0" fontId="8" fillId="0" borderId="0" xfId="0" applyFont="1" applyAlignment="1">
      <alignment horizontal="right"/>
    </xf>
    <xf numFmtId="0" fontId="8" fillId="0" borderId="0" xfId="0" applyFont="1"/>
    <xf numFmtId="9" fontId="8" fillId="0" borderId="0" xfId="1" applyFont="1"/>
    <xf numFmtId="3" fontId="8" fillId="0" borderId="0" xfId="0" applyNumberFormat="1" applyFont="1" applyAlignment="1">
      <alignment horizontal="right"/>
    </xf>
    <xf numFmtId="9" fontId="8" fillId="0" borderId="0" xfId="1" applyFont="1" applyAlignment="1">
      <alignment horizontal="right"/>
    </xf>
    <xf numFmtId="3" fontId="8" fillId="0" borderId="0" xfId="0" applyNumberFormat="1" applyFont="1" applyAlignment="1"/>
    <xf numFmtId="3" fontId="8" fillId="0" borderId="0" xfId="0" applyNumberFormat="1" applyFont="1" applyFill="1" applyAlignment="1"/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/>
    <xf numFmtId="9" fontId="8" fillId="0" borderId="0" xfId="1" applyFont="1" applyAlignment="1"/>
    <xf numFmtId="9" fontId="8" fillId="0" borderId="0" xfId="0" applyNumberFormat="1" applyFont="1" applyAlignment="1"/>
    <xf numFmtId="17" fontId="8" fillId="0" borderId="0" xfId="0" quotePrefix="1" applyNumberFormat="1" applyFont="1"/>
    <xf numFmtId="0" fontId="1" fillId="0" borderId="0" xfId="0" quotePrefix="1" applyFont="1"/>
    <xf numFmtId="0" fontId="8" fillId="4" borderId="0" xfId="0" applyFont="1" applyFill="1" applyAlignment="1">
      <alignment horizontal="right"/>
    </xf>
    <xf numFmtId="9" fontId="8" fillId="4" borderId="0" xfId="1" applyFont="1" applyFill="1" applyAlignment="1">
      <alignment horizontal="right"/>
    </xf>
    <xf numFmtId="3" fontId="1" fillId="4" borderId="0" xfId="0" applyNumberFormat="1" applyFont="1" applyFill="1" applyBorder="1" applyAlignment="1">
      <alignment horizontal="right"/>
    </xf>
    <xf numFmtId="0" fontId="1" fillId="4" borderId="0" xfId="0" applyFont="1" applyFill="1" applyAlignment="1">
      <alignment horizontal="right"/>
    </xf>
    <xf numFmtId="0" fontId="8" fillId="0" borderId="0" xfId="0" quotePrefix="1" applyFont="1"/>
  </cellXfs>
  <cellStyles count="2">
    <cellStyle name="Normal" xfId="0" builtinId="0"/>
    <cellStyle name="Procent" xfId="1" builtinId="5"/>
  </cellStyles>
  <dxfs count="166"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solid">
          <fgColor rgb="FFB3B3B3"/>
          <bgColor rgb="FFE6E6E6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</dxf>
    <dxf>
      <font>
        <strike val="0"/>
      </font>
      <fill>
        <patternFill>
          <fgColor theme="0"/>
          <bgColor rgb="FFFFFFFF"/>
        </patternFill>
      </fill>
    </dxf>
    <dxf>
      <font>
        <strike val="0"/>
      </font>
      <fill>
        <patternFill patternType="solid">
          <fgColor rgb="FFB3B3B3"/>
          <bgColor rgb="FFE6E6E6"/>
        </patternFill>
      </fill>
    </dxf>
    <dxf>
      <font>
        <b/>
        <i val="0"/>
        <strike val="0"/>
        <color theme="0"/>
      </font>
      <fill>
        <patternFill>
          <bgColor rgb="FFB9083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9" defaultPivotStyle="PivotStyleMedium4">
    <tableStyle name="Externwebben" pivot="0" count="4" xr9:uid="{00000000-0011-0000-FFFF-FFFF00000000}">
      <tableStyleElement type="wholeTable" dxfId="165"/>
      <tableStyleElement type="headerRow" dxfId="164"/>
      <tableStyleElement type="firstRowStripe" dxfId="163"/>
      <tableStyleElement type="secondRowStripe" dxfId="16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161924</xdr:rowOff>
    </xdr:from>
    <xdr:to>
      <xdr:col>10</xdr:col>
      <xdr:colOff>38100</xdr:colOff>
      <xdr:row>53</xdr:row>
      <xdr:rowOff>38100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9125" y="161924"/>
          <a:ext cx="5514975" cy="8458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Avgjorda</a:t>
          </a:r>
          <a:r>
            <a:rPr lang="sv-SE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ärenden om skydd</a:t>
          </a:r>
          <a:r>
            <a:rPr lang="sv-SE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</a:t>
          </a:r>
          <a:r>
            <a:rPr lang="sv-SE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2026</a:t>
          </a:r>
        </a:p>
        <a:p>
          <a:r>
            <a:rPr lang="sv-SE" sz="1000">
              <a:effectLst/>
              <a:latin typeface="Arial" panose="020B0604020202020204" pitchFamily="34" charset="0"/>
              <a:cs typeface="Arial" panose="020B0604020202020204" pitchFamily="34" charset="0"/>
            </a:rPr>
            <a:t>Källa: Migrationsverket, SIMBAs datalager, uppdaterad </a:t>
          </a:r>
          <a:r>
            <a:rPr lang="sv-SE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2026-07-01.</a:t>
          </a:r>
        </a:p>
        <a:p>
          <a:endParaRPr lang="sv-SE" sz="10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Statistiken visar avgjorda förstagångsärenden uppdelat på om ärendet gäller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ansökan om </a:t>
          </a:r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skydd enligt asylrätten eller enligt massflyktsdirektivet. Avgjorda asylärenden är i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sin tur uppdelade på grupperna samtliga sökande respektive sökande med ukrainskt medborgarskap. </a:t>
          </a:r>
          <a:endParaRPr lang="sv-SE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sv-SE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Avgjorda förlängningsärenden 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om skydd visar avgjorda ansökningar om skydd enligt asylrätten uppdelat på grupperna samtliga sökande respektive sökande med ukrainskt medborgarskap. </a:t>
          </a:r>
        </a:p>
        <a:p>
          <a:endParaRPr lang="sv-SE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Ett ensamkommande barn är en person under 18 år som kommit till Sverige och sökt skydd utan sina föräldrar eller annan legal vårdnadshavare.</a:t>
          </a:r>
        </a:p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sv-SE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 finns tre instanser för beslut i asylärendet: Migrationsverket, migrationsdomstolarna och Migrationsöverdomstolen. Tabellerna avser enbart beslut som har fattats i första instans, det vill säga av Migrationsverket.</a:t>
          </a:r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Asylprövningen ska övertas av annan stat inom ramen för den så kallade Dublinförordningen, det vill säga Sverige prövar inte ansökan i sak.</a:t>
          </a:r>
        </a:p>
        <a:p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OH/OT: Omedelbar verkställighet till hemland eller tredje land. </a:t>
          </a:r>
        </a:p>
        <a:p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Övriga</a:t>
          </a:r>
          <a:r>
            <a:rPr lang="sv-SE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ansökningar Migrationsverket ej prövat i sak, exempelvis avskrivna ansökningar. </a:t>
          </a:r>
          <a:endParaRPr lang="sv-SE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ansökan avkrivs bland annat när den sökande avviker eller återtar sin ansökan.</a:t>
          </a:r>
          <a:endParaRPr lang="sv-SE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1100">
            <a:latin typeface="Calibri" panose="020F0502020204030204" pitchFamily="34" charset="0"/>
            <a:cs typeface="Calibri" panose="020F0502020204030204" pitchFamily="34" charset="0"/>
          </a:endParaRPr>
        </a:p>
        <a:p>
          <a:r>
            <a:rPr lang="sv-SE" sz="1100" b="1">
              <a:latin typeface="Calibri" panose="020F0502020204030204" pitchFamily="34" charset="0"/>
              <a:cs typeface="Calibri" panose="020F0502020204030204" pitchFamily="34" charset="0"/>
            </a:rPr>
            <a:t>*Information om registreringar av tillfälligt skydd enligt massflyktsdirektivet</a:t>
          </a:r>
        </a:p>
        <a:p>
          <a:r>
            <a:rPr lang="sv-SE" sz="1100">
              <a:latin typeface="Calibri" panose="020F0502020204030204" pitchFamily="34" charset="0"/>
              <a:cs typeface="Calibri" panose="020F0502020204030204" pitchFamily="34" charset="0"/>
            </a:rPr>
            <a:t> </a:t>
          </a:r>
        </a:p>
        <a:p>
          <a:r>
            <a:rPr lang="sv-SE" sz="1100">
              <a:latin typeface="Calibri" panose="020F0502020204030204" pitchFamily="34" charset="0"/>
              <a:cs typeface="Calibri" panose="020F0502020204030204" pitchFamily="34" charset="0"/>
            </a:rPr>
            <a:t>Ungefär 60 procent av januari månads inkomna förstagångsansökningar avser egentligen en förlängningsansökan. I statistiken för avgjorda ärenden redovisas majoriteten av dessa ansökningar som avskrivet ärende i kategorin Övriga.</a:t>
          </a:r>
        </a:p>
        <a:p>
          <a:endParaRPr lang="sv-SE" sz="1100">
            <a:latin typeface="Calibri" panose="020F0502020204030204" pitchFamily="34" charset="0"/>
            <a:cs typeface="Calibri" panose="020F0502020204030204" pitchFamily="34" charset="0"/>
          </a:endParaRPr>
        </a:p>
        <a:p>
          <a:endParaRPr lang="sv-SE" sz="1100">
            <a:latin typeface="Calibri" panose="020F0502020204030204" pitchFamily="34" charset="0"/>
            <a:cs typeface="Calibri" panose="020F0502020204030204" pitchFamily="34" charset="0"/>
          </a:endParaRPr>
        </a:p>
        <a:p>
          <a:r>
            <a:rPr lang="sv-SE" sz="1100" b="1">
              <a:latin typeface="Calibri" panose="020F0502020204030204" pitchFamily="34" charset="0"/>
              <a:cs typeface="Calibri" panose="020F0502020204030204" pitchFamily="34" charset="0"/>
            </a:rPr>
            <a:t>Från och med publiceringen den 15 juli pausas viss statistik om asyl </a:t>
          </a:r>
        </a:p>
        <a:p>
          <a:br>
            <a:rPr lang="sv-SE" sz="1100">
              <a:latin typeface="Calibri" panose="020F0502020204030204" pitchFamily="34" charset="0"/>
              <a:cs typeface="Calibri" panose="020F0502020204030204" pitchFamily="34" charset="0"/>
            </a:rPr>
          </a:br>
          <a:r>
            <a:rPr lang="sv-SE" sz="1100">
              <a:latin typeface="Calibri" panose="020F0502020204030204" pitchFamily="34" charset="0"/>
              <a:cs typeface="Calibri" panose="020F0502020204030204" pitchFamily="34" charset="0"/>
            </a:rPr>
            <a:t>Streckade celler - Statistik från och med juni månad markeras med ett streck. I tabeller där statistiken redovisas per år istället för månadsvis är alla celler streckade. </a:t>
          </a:r>
        </a:p>
        <a:p>
          <a:br>
            <a:rPr lang="sv-SE" sz="1100">
              <a:latin typeface="Calibri" panose="020F0502020204030204" pitchFamily="34" charset="0"/>
              <a:cs typeface="Calibri" panose="020F0502020204030204" pitchFamily="34" charset="0"/>
            </a:rPr>
          </a:br>
          <a:r>
            <a:rPr lang="sv-SE" sz="1100">
              <a:latin typeface="Calibri" panose="020F0502020204030204" pitchFamily="34" charset="0"/>
              <a:cs typeface="Calibri" panose="020F0502020204030204" pitchFamily="34" charset="0"/>
            </a:rPr>
            <a:t>Bakgrunden är införandet av EU:s migrations- och asylpakt den 12 juni. Införandet innebär förändringar i asylprocessen och i hur uppgifter registreras i Migrationsverkets system. Innan statistiken kan publiceras behöver Migrationsverket säkerställa att uppgifterna kan sammanställas på ett korrekt och jämförbart sätt.</a:t>
          </a:r>
          <a:br>
            <a:rPr lang="sv-SE" sz="1100">
              <a:latin typeface="Calibri" panose="020F0502020204030204" pitchFamily="34" charset="0"/>
              <a:cs typeface="Calibri" panose="020F0502020204030204" pitchFamily="34" charset="0"/>
            </a:rPr>
          </a:br>
          <a:endParaRPr lang="sv-SE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6</xdr:col>
      <xdr:colOff>342900</xdr:colOff>
      <xdr:row>46</xdr:row>
      <xdr:rowOff>66675</xdr:rowOff>
    </xdr:from>
    <xdr:to>
      <xdr:col>9</xdr:col>
      <xdr:colOff>609338</xdr:colOff>
      <xdr:row>52</xdr:row>
      <xdr:rowOff>37982</xdr:rowOff>
    </xdr:to>
    <xdr:pic>
      <xdr:nvPicPr>
        <xdr:cNvPr id="3" name="Bildobjekt 2" title="Migrationsverke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7515225"/>
          <a:ext cx="2095238" cy="9428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l117" displayName="Tabell117" ref="A4:J11" totalsRowShown="0" headerRowDxfId="161" dataDxfId="160">
  <tableColumns count="10">
    <tableColumn id="1" xr3:uid="{00000000-0010-0000-0000-000001000000}" name="År-Månad" dataDxfId="159"/>
    <tableColumn id="2" xr3:uid="{00000000-0010-0000-0000-000002000000}" name="Bifall" dataDxfId="158"/>
    <tableColumn id="4" xr3:uid="{00000000-0010-0000-0000-000004000000}" name="Avslag" dataDxfId="157"/>
    <tableColumn id="5" xr3:uid="{00000000-0010-0000-0000-000005000000}" name="Av- eller utvisning _x000a_EU-land" dataDxfId="156"/>
    <tableColumn id="3" xr3:uid="{00000000-0010-0000-0000-000003000000}" name="Dublinöverföringar" dataDxfId="155"/>
    <tableColumn id="7" xr3:uid="{00000000-0010-0000-0000-000007000000}" name="OH/OT" dataDxfId="154"/>
    <tableColumn id="8" xr3:uid="{00000000-0010-0000-0000-000008000000}" name="Övriga" dataDxfId="153"/>
    <tableColumn id="10" xr3:uid="{00000000-0010-0000-0000-00000A000000}" name="Totalt" dataDxfId="152"/>
    <tableColumn id="6" xr3:uid="{00000000-0010-0000-0000-000006000000}" name="Handläggningstid, _x000a_dagar" dataDxfId="151"/>
    <tableColumn id="9" xr3:uid="{00000000-0010-0000-0000-000009000000}" name="Bifallsandel, total" dataDxfId="150">
      <calculatedColumnFormula>Tabell117[[#This Row],[Bifall]]/Tabell117[[#This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per månad under innevarande år, förstagångsärenden. " altTextSummary="Asylärenden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9000000}" name="Tabell117514" displayName="Tabell117514" ref="A15:J22" totalsRowShown="0" headerRowDxfId="68" dataDxfId="67">
  <tableColumns count="10">
    <tableColumn id="1" xr3:uid="{00000000-0010-0000-0900-000001000000}" name="År-Månad" dataDxfId="66"/>
    <tableColumn id="2" xr3:uid="{00000000-0010-0000-0900-000002000000}" name="Bifall" dataDxfId="65"/>
    <tableColumn id="4" xr3:uid="{00000000-0010-0000-0900-000004000000}" name="Avslag" dataDxfId="64"/>
    <tableColumn id="5" xr3:uid="{00000000-0010-0000-0900-000005000000}" name="Av- eller utvisning EU-land" dataDxfId="63"/>
    <tableColumn id="3" xr3:uid="{00000000-0010-0000-0900-000003000000}" name="Dublinöverföringar" dataDxfId="62"/>
    <tableColumn id="7" xr3:uid="{00000000-0010-0000-0900-000007000000}" name="OH/OT" dataDxfId="61"/>
    <tableColumn id="8" xr3:uid="{00000000-0010-0000-0900-000008000000}" name="Övriga" dataDxfId="60"/>
    <tableColumn id="10" xr3:uid="{00000000-0010-0000-0900-00000A000000}" name="Totalt" dataDxfId="59"/>
    <tableColumn id="6" xr3:uid="{00000000-0010-0000-0900-000006000000}" name="Handläggningstid, dagar" dataDxfId="58"/>
    <tableColumn id="9" xr3:uid="{00000000-0010-0000-0900-000009000000}" name="Bifallsandel, total" dataDxfId="57">
      <calculatedColumnFormula>IFERROR(Tabell117514[[#This Row],[Bifall]]/Tabell117514[[#This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per månad under innevarande år, förstagångsärenden. " altTextSummary="Asyl, ukrainska medborgar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A000000}" name="Tabell11751416" displayName="Tabell11751416" ref="A26:J33" totalsRowShown="0" headerRowDxfId="56" dataDxfId="55">
  <tableColumns count="10">
    <tableColumn id="1" xr3:uid="{00000000-0010-0000-0A00-000001000000}" name="År-Månad" dataDxfId="54"/>
    <tableColumn id="2" xr3:uid="{00000000-0010-0000-0A00-000002000000}" name="Bifall" dataDxfId="53"/>
    <tableColumn id="4" xr3:uid="{00000000-0010-0000-0A00-000004000000}" name="Avslag" dataDxfId="52"/>
    <tableColumn id="5" xr3:uid="{00000000-0010-0000-0A00-000005000000}" name="Av- eller utvisning EU-land" dataDxfId="51"/>
    <tableColumn id="3" xr3:uid="{00000000-0010-0000-0A00-000003000000}" name="Dublinöverföringar" dataDxfId="50"/>
    <tableColumn id="7" xr3:uid="{00000000-0010-0000-0A00-000007000000}" name="OH/OT" dataDxfId="49"/>
    <tableColumn id="8" xr3:uid="{00000000-0010-0000-0A00-000008000000}" name="Övriga" dataDxfId="48"/>
    <tableColumn id="10" xr3:uid="{00000000-0010-0000-0A00-00000A000000}" name="Totalt" dataDxfId="47"/>
    <tableColumn id="6" xr3:uid="{00000000-0010-0000-0A00-000006000000}" name="Handläggningstid, dagar" dataDxfId="46"/>
    <tableColumn id="9" xr3:uid="{00000000-0010-0000-0A00-000009000000}" name="Bifallsandel, total" dataDxfId="45" dataCellStyle="Procent">
      <calculatedColumnFormula>IFERROR(Tabell11751416[[#This Row],[Bifall]]/Tabell11751416[[#This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per månad under innevarande år, förstagångsärenden. " altTextSummary="Massflyktsdirektivet 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B000000}" name="Tabell11746" displayName="Tabell11746" ref="A4:G11" totalsRowShown="0" headerRowDxfId="44" dataDxfId="43">
  <tableColumns count="7">
    <tableColumn id="1" xr3:uid="{00000000-0010-0000-0B00-000001000000}" name="År-Månad" dataDxfId="42"/>
    <tableColumn id="2" xr3:uid="{00000000-0010-0000-0B00-000002000000}" name="Bifall" dataDxfId="41"/>
    <tableColumn id="4" xr3:uid="{00000000-0010-0000-0B00-000004000000}" name="Avslag" dataDxfId="40"/>
    <tableColumn id="8" xr3:uid="{00000000-0010-0000-0B00-000008000000}" name="Övriga" dataDxfId="39"/>
    <tableColumn id="9" xr3:uid="{00000000-0010-0000-0B00-000009000000}" name="Totalt" dataDxfId="38"/>
    <tableColumn id="6" xr3:uid="{00000000-0010-0000-0B00-000006000000}" name="Handläggningstid, dagar" dataDxfId="37"/>
    <tableColumn id="3" xr3:uid="{00000000-0010-0000-0B00-000003000000}" name="Bifallsandel, total" dataDxfId="36">
      <calculatedColumnFormula>IFERROR(Tabell11746[[#This Row],[Bifall]]/Tabell11746[[#This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rörande ensamkommande barn beslutade av Migrationsverket per månad under innevarande år, förlängningar. 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ell1174615" displayName="Tabell1174615" ref="A15:G22" totalsRowShown="0" headerRowDxfId="35" dataDxfId="34">
  <tableColumns count="7">
    <tableColumn id="1" xr3:uid="{00000000-0010-0000-0C00-000001000000}" name="År-Månad" dataDxfId="33"/>
    <tableColumn id="2" xr3:uid="{00000000-0010-0000-0C00-000002000000}" name="Bifall" dataDxfId="32"/>
    <tableColumn id="4" xr3:uid="{00000000-0010-0000-0C00-000004000000}" name="Avslag" dataDxfId="31"/>
    <tableColumn id="8" xr3:uid="{00000000-0010-0000-0C00-000008000000}" name="Övriga" dataDxfId="30"/>
    <tableColumn id="9" xr3:uid="{00000000-0010-0000-0C00-000009000000}" name="Totalt" dataDxfId="29"/>
    <tableColumn id="6" xr3:uid="{00000000-0010-0000-0C00-000006000000}" name="Handläggningstid, dagar" dataDxfId="28"/>
    <tableColumn id="3" xr3:uid="{00000000-0010-0000-0C00-000003000000}" name="Bifallsandel, total" dataDxfId="27">
      <calculatedColumnFormula>IFERROR(Tabell1174615[[#This Row],[Bifall]]/Tabell1174615[[#This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rörande ensamkommande barn beslutade av Migrationsverket per månad under innevarande år, förlängningar. " altTextSummary="Massflyktingdirektivet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D000000}" name="Tabell3127" displayName="Tabell3127" ref="A4:I25" totalsRowShown="0" headerRowDxfId="26" dataDxfId="25">
  <tableColumns count="9">
    <tableColumn id="1" xr3:uid="{00000000-0010-0000-0D00-000001000000}" name="Medborgarskap" dataDxfId="24"/>
    <tableColumn id="2" xr3:uid="{00000000-0010-0000-0D00-000002000000}" name="Bifall" dataDxfId="23"/>
    <tableColumn id="4" xr3:uid="{00000000-0010-0000-0D00-000004000000}" name="Avslag" dataDxfId="22"/>
    <tableColumn id="7" xr3:uid="{00000000-0010-0000-0D00-000007000000}" name="Av- eller utvisning EU-land" dataDxfId="21"/>
    <tableColumn id="5" xr3:uid="{00000000-0010-0000-0D00-000005000000}" name="OH/OT" dataDxfId="20"/>
    <tableColumn id="6" xr3:uid="{00000000-0010-0000-0D00-000006000000}" name="Dublin" dataDxfId="19"/>
    <tableColumn id="9" xr3:uid="{00000000-0010-0000-0D00-000009000000}" name="Övriga" dataDxfId="18"/>
    <tableColumn id="8" xr3:uid="{00000000-0010-0000-0D00-000008000000}" name="Totalt" dataDxfId="17"/>
    <tableColumn id="3" xr3:uid="{00000000-0010-0000-0D00-000003000000}" name="Bifallsandel, _x000a_total" dataDxfId="16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under innevarande år, avslagsbeslut uppdelade på medborgarskap, förstagångsärenden." altTextSummary="Asylärenden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E000000}" name="Tabell312713" displayName="Tabell312713" ref="A29:F31" totalsRowShown="0" headerRowDxfId="15" dataDxfId="14">
  <tableColumns count="6">
    <tableColumn id="1" xr3:uid="{00000000-0010-0000-0E00-000001000000}" name="Medborgarskap" dataDxfId="13"/>
    <tableColumn id="2" xr3:uid="{00000000-0010-0000-0E00-000002000000}" name="Bifall" dataDxfId="12"/>
    <tableColumn id="4" xr3:uid="{00000000-0010-0000-0E00-000004000000}" name="Avslag" dataDxfId="11"/>
    <tableColumn id="7" xr3:uid="{00000000-0010-0000-0E00-000007000000}" name="Övriga" dataDxfId="10"/>
    <tableColumn id="6" xr3:uid="{00000000-0010-0000-0E00-000006000000}" name="Totalt" dataDxfId="9"/>
    <tableColumn id="3" xr3:uid="{00000000-0010-0000-0E00-000003000000}" name="Bifallsandel, _x000a_total" dataDxfId="8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under innevarande år, avslagsbeslut uppdelade på medborgarskap, förstagångsärenden." altTextSummary="Massflyktsdirektivet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F000000}" name="Tabell31238" displayName="Tabell31238" ref="A3:F13" totalsRowShown="0" headerRowDxfId="7" dataDxfId="6">
  <tableColumns count="6">
    <tableColumn id="1" xr3:uid="{00000000-0010-0000-0F00-000001000000}" name="Medborgarskap" dataDxfId="5"/>
    <tableColumn id="2" xr3:uid="{00000000-0010-0000-0F00-000002000000}" name="Bifall" dataDxfId="4"/>
    <tableColumn id="4" xr3:uid="{00000000-0010-0000-0F00-000004000000}" name="Avslag" dataDxfId="3"/>
    <tableColumn id="8" xr3:uid="{00000000-0010-0000-0F00-000008000000}" name="Övriga" dataDxfId="2"/>
    <tableColumn id="7" xr3:uid="{00000000-0010-0000-0F00-000007000000}" name="Totalt" dataDxfId="1"/>
    <tableColumn id="3" xr3:uid="{00000000-0010-0000-0F00-000003000000}" name="Bifallsandel, total" dataDxfId="0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rörande ensamkommande barn beslutade av Migrationsverket under innevarande år, avslagsbeslut uppdelat på medborgarskap, förlängningar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l1172" displayName="Tabell1172" ref="A26:J33" totalsRowShown="0" headerRowDxfId="149" dataDxfId="148">
  <tableColumns count="10">
    <tableColumn id="1" xr3:uid="{00000000-0010-0000-0100-000001000000}" name="År-Månad" dataDxfId="147"/>
    <tableColumn id="2" xr3:uid="{00000000-0010-0000-0100-000002000000}" name="Bifall" dataDxfId="146"/>
    <tableColumn id="4" xr3:uid="{00000000-0010-0000-0100-000004000000}" name="Avslag" dataDxfId="145"/>
    <tableColumn id="7" xr3:uid="{00000000-0010-0000-0100-000007000000}" name="Av- eller utvisning _x000a_EU-land" dataDxfId="144"/>
    <tableColumn id="5" xr3:uid="{00000000-0010-0000-0100-000005000000}" name="Dublinöverföringar  " dataDxfId="143"/>
    <tableColumn id="3" xr3:uid="{00000000-0010-0000-0100-000003000000}" name="OH/OT" dataDxfId="142"/>
    <tableColumn id="8" xr3:uid="{00000000-0010-0000-0100-000008000000}" name="Övriga" dataDxfId="141"/>
    <tableColumn id="10" xr3:uid="{00000000-0010-0000-0100-00000A000000}" name="Totalt" dataDxfId="140"/>
    <tableColumn id="6" xr3:uid="{00000000-0010-0000-0100-000006000000}" name="Handläggningstid, _x000a_dagar" dataDxfId="139"/>
    <tableColumn id="9" xr3:uid="{00000000-0010-0000-0100-000009000000}" name="Bifallsandel, total" dataDxfId="138" dataCellStyle="Procent">
      <calculatedColumnFormula>Tabell1172[[#This Row],[Bifall]]/Tabell1172[[#This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per månad under innevarande år, förstagångsärenden. " altTextSummary="Massflyktsdirektivet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abell1179" displayName="Tabell1179" ref="A15:J22" totalsRowShown="0" headerRowDxfId="137" dataDxfId="136">
  <tableColumns count="10">
    <tableColumn id="1" xr3:uid="{00000000-0010-0000-0200-000001000000}" name="År-Månad" dataDxfId="135"/>
    <tableColumn id="2" xr3:uid="{00000000-0010-0000-0200-000002000000}" name="Bifall" dataDxfId="134"/>
    <tableColumn id="4" xr3:uid="{00000000-0010-0000-0200-000004000000}" name="Avslag" dataDxfId="133"/>
    <tableColumn id="5" xr3:uid="{00000000-0010-0000-0200-000005000000}" name="Av- eller utvisning _x000a_EU-land" dataDxfId="132"/>
    <tableColumn id="3" xr3:uid="{00000000-0010-0000-0200-000003000000}" name="Dublinöverföringar" dataDxfId="131"/>
    <tableColumn id="7" xr3:uid="{00000000-0010-0000-0200-000007000000}" name="OH/OT" dataDxfId="130"/>
    <tableColumn id="8" xr3:uid="{00000000-0010-0000-0200-000008000000}" name="Övriga" dataDxfId="129"/>
    <tableColumn id="10" xr3:uid="{00000000-0010-0000-0200-00000A000000}" name="Totalt" dataDxfId="128"/>
    <tableColumn id="6" xr3:uid="{00000000-0010-0000-0200-000006000000}" name="Handläggningstid, _x000a_dagar" dataDxfId="127"/>
    <tableColumn id="9" xr3:uid="{00000000-0010-0000-0200-000009000000}" name="Bifallsandel, total" dataDxfId="126">
      <calculatedColumnFormula>Tabell1179[[#This Row],[Bifall]]/Tabell1179[[#This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per månad under innevarande år, förstagångsärenden. " altTextSummary="Asyl, ukrainska medborgar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ell1174" displayName="Tabell1174" ref="A4:G11" totalsRowShown="0" headerRowDxfId="125" dataDxfId="124">
  <tableColumns count="7">
    <tableColumn id="1" xr3:uid="{00000000-0010-0000-0300-000001000000}" name="År-Månad" dataDxfId="123"/>
    <tableColumn id="2" xr3:uid="{00000000-0010-0000-0300-000002000000}" name="Bifall" dataDxfId="122"/>
    <tableColumn id="4" xr3:uid="{00000000-0010-0000-0300-000004000000}" name="Avslag" dataDxfId="121"/>
    <tableColumn id="8" xr3:uid="{00000000-0010-0000-0300-000008000000}" name="Övriga" dataDxfId="120"/>
    <tableColumn id="9" xr3:uid="{00000000-0010-0000-0300-000009000000}" name="Totalt" dataDxfId="119"/>
    <tableColumn id="6" xr3:uid="{00000000-0010-0000-0300-000006000000}" name="Handläggningstid, dagar" dataDxfId="118"/>
    <tableColumn id="3" xr3:uid="{00000000-0010-0000-0300-000003000000}" name="Bifallsandel, total" dataDxfId="117">
      <calculatedColumnFormula>Tabell1174[[#This Row],[Bifall]]/Tabell1174[[#This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beslutade av Migrationsverket per månad under innevarande år, förlängningar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ell117211" displayName="Tabell117211" ref="A15:G22" totalsRowShown="0" headerRowDxfId="116" dataDxfId="115">
  <tableColumns count="7">
    <tableColumn id="1" xr3:uid="{00000000-0010-0000-0400-000001000000}" name="År-Månad" dataDxfId="114"/>
    <tableColumn id="2" xr3:uid="{00000000-0010-0000-0400-000002000000}" name="Bifall" dataDxfId="113"/>
    <tableColumn id="4" xr3:uid="{00000000-0010-0000-0400-000004000000}" name="Avslag" dataDxfId="112"/>
    <tableColumn id="7" xr3:uid="{00000000-0010-0000-0400-000007000000}" name="Övriga" dataDxfId="111"/>
    <tableColumn id="5" xr3:uid="{00000000-0010-0000-0400-000005000000}" name="Totalt" dataDxfId="110"/>
    <tableColumn id="3" xr3:uid="{00000000-0010-0000-0400-000003000000}" name="Handläggningstid, dagar" dataDxfId="109"/>
    <tableColumn id="8" xr3:uid="{00000000-0010-0000-0400-000008000000}" name="Bifallsandel, total" dataDxfId="108">
      <calculatedColumnFormula>Tabell117211[[#This Row],[Bifall]]/Tabell117211[[#This Row],[Totalt]]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beslutade av Migrationsverket per månad under innevarande år. Förlängningsärenden." altTextSummary="Massflyktsdirektivet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ell312" displayName="Tabell312" ref="A4:I99" totalsRowShown="0" headerRowDxfId="107" dataDxfId="106">
  <tableColumns count="9">
    <tableColumn id="1" xr3:uid="{00000000-0010-0000-0500-000001000000}" name="Medborgarskap" dataDxfId="105"/>
    <tableColumn id="2" xr3:uid="{00000000-0010-0000-0500-000002000000}" name="Bifall" dataDxfId="104"/>
    <tableColumn id="4" xr3:uid="{00000000-0010-0000-0500-000004000000}" name="Avslag" dataDxfId="103"/>
    <tableColumn id="8" xr3:uid="{00000000-0010-0000-0500-000008000000}" name="Av- eller _x000a_utvisning EU-land" dataDxfId="102"/>
    <tableColumn id="7" xr3:uid="{00000000-0010-0000-0500-000007000000}" name="Dublin-_x000a_överföringar" dataDxfId="101"/>
    <tableColumn id="3" xr3:uid="{00000000-0010-0000-0500-000003000000}" name="OH/OT" dataDxfId="100"/>
    <tableColumn id="5" xr3:uid="{00000000-0010-0000-0500-000005000000}" name="Övriga" dataDxfId="99"/>
    <tableColumn id="6" xr3:uid="{00000000-0010-0000-0500-000006000000}" name="Totalt" dataDxfId="98"/>
    <tableColumn id="9" xr3:uid="{00000000-0010-0000-0500-000009000000}" name="Bifallsandel, _x000a_total" dataDxfId="97" dataCellStyle="Procent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under innevarande år, förstagångsärenden uppdelade på medborgarskap, förstagångsärenden." altTextSummary="Asylärenden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ell31210" displayName="Tabell31210" ref="K4:P22" totalsRowShown="0" headerRowDxfId="96" dataDxfId="95">
  <tableColumns count="6">
    <tableColumn id="1" xr3:uid="{00000000-0010-0000-0600-000001000000}" name="Medborgarskap" dataDxfId="94"/>
    <tableColumn id="2" xr3:uid="{00000000-0010-0000-0600-000002000000}" name="Bifall" dataDxfId="93"/>
    <tableColumn id="4" xr3:uid="{00000000-0010-0000-0600-000004000000}" name="Avslag" dataDxfId="92"/>
    <tableColumn id="5" xr3:uid="{00000000-0010-0000-0600-000005000000}" name="Övriga" dataDxfId="91"/>
    <tableColumn id="6" xr3:uid="{00000000-0010-0000-0600-000006000000}" name="Totalt" dataDxfId="90"/>
    <tableColumn id="9" xr3:uid="{00000000-0010-0000-0600-000009000000}" name="Bifallsandel,_x000a_total" dataDxfId="89" dataCellStyle="Procent">
      <calculatedColumnFormula>IFERROR(Tabell31210[[#This Row],[Bifall]]/Tabell31210[[#This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beslutade av Migrationsverket under innevarande år, förstagångsärenden uppdelade på medborgarskap, förstagångsärenden." altTextSummary="Massflyktsdirektivet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Tabell3123" displayName="Tabell3123" ref="A3:F78" totalsRowShown="0" headerRowDxfId="88" dataDxfId="87">
  <tableColumns count="6">
    <tableColumn id="1" xr3:uid="{00000000-0010-0000-0700-000001000000}" name="Medborgarskap" dataDxfId="86"/>
    <tableColumn id="2" xr3:uid="{00000000-0010-0000-0700-000002000000}" name="Bifall" dataDxfId="85"/>
    <tableColumn id="4" xr3:uid="{00000000-0010-0000-0700-000004000000}" name="Avslag" dataDxfId="84"/>
    <tableColumn id="8" xr3:uid="{00000000-0010-0000-0700-000008000000}" name="Övriga" dataDxfId="83"/>
    <tableColumn id="7" xr3:uid="{00000000-0010-0000-0700-000007000000}" name="Totalt" dataDxfId="82"/>
    <tableColumn id="3" xr3:uid="{00000000-0010-0000-0700-000003000000}" name="Bifallsandel, total" dataDxfId="81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asylärenden beslutade av Migrationsverket under innevarande år, förstagångsärenden uppdelat på medborgarskap, förlängningar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ell1175" displayName="Tabell1175" ref="A4:J11" totalsRowShown="0" headerRowDxfId="80" dataDxfId="79">
  <tableColumns count="10">
    <tableColumn id="1" xr3:uid="{00000000-0010-0000-0800-000001000000}" name="År-Månad" dataDxfId="78"/>
    <tableColumn id="2" xr3:uid="{00000000-0010-0000-0800-000002000000}" name="Bifall" dataDxfId="77"/>
    <tableColumn id="4" xr3:uid="{00000000-0010-0000-0800-000004000000}" name="Avslag" dataDxfId="76"/>
    <tableColumn id="5" xr3:uid="{00000000-0010-0000-0800-000005000000}" name="Av- eller utvisning EU-land" dataDxfId="75"/>
    <tableColumn id="3" xr3:uid="{00000000-0010-0000-0800-000003000000}" name="Dublinöverföringar" dataDxfId="74"/>
    <tableColumn id="7" xr3:uid="{00000000-0010-0000-0800-000007000000}" name="OH/OT" dataDxfId="73"/>
    <tableColumn id="8" xr3:uid="{00000000-0010-0000-0800-000008000000}" name="Övriga" dataDxfId="72"/>
    <tableColumn id="10" xr3:uid="{00000000-0010-0000-0800-00000A000000}" name="Totalt" dataDxfId="71"/>
    <tableColumn id="6" xr3:uid="{00000000-0010-0000-0800-000006000000}" name="Handläggningstid, dagar" dataDxfId="70"/>
    <tableColumn id="9" xr3:uid="{00000000-0010-0000-0800-000009000000}" name="Bifallsandel, total" dataDxfId="69">
      <calculatedColumnFormula>IFERROR(Tabell1175[[#This Row],[Bifall]]/Tabell1175[[#This Row],[Totalt]],0)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vgjorda ärenden om skydd rörande ensamkommande barn beslutade av Migrationsverket per månad under innevarande år, förstagångsärenden. " altTextSummary="Asylärenden"/>
    </ext>
  </extLst>
</table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table" Target="../tables/table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workbookViewId="0">
      <selection activeCell="O36" sqref="O36"/>
    </sheetView>
  </sheetViews>
  <sheetFormatPr defaultRowHeight="12.75"/>
  <cols>
    <col min="1" max="16384" width="9.140625" style="2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3"/>
  <sheetViews>
    <sheetView showGridLines="0" zoomScaleNormal="100" workbookViewId="0">
      <selection activeCell="G44" sqref="G44"/>
    </sheetView>
  </sheetViews>
  <sheetFormatPr defaultColWidth="11.42578125" defaultRowHeight="15" customHeight="1"/>
  <cols>
    <col min="1" max="1" width="14.85546875" style="2" customWidth="1"/>
    <col min="2" max="4" width="17.7109375" style="2" customWidth="1"/>
    <col min="5" max="5" width="19.28515625" style="2" customWidth="1"/>
    <col min="6" max="10" width="17.7109375" style="2" customWidth="1"/>
    <col min="11" max="16384" width="11.42578125" style="2"/>
  </cols>
  <sheetData>
    <row r="1" spans="1:10" ht="15" customHeight="1">
      <c r="A1" s="1" t="s">
        <v>79</v>
      </c>
      <c r="B1" s="1"/>
      <c r="C1" s="1"/>
      <c r="D1" s="1"/>
      <c r="E1" s="1"/>
    </row>
    <row r="2" spans="1:10" ht="15" customHeight="1">
      <c r="A2" s="1"/>
      <c r="B2" s="1"/>
      <c r="C2" s="1"/>
      <c r="D2" s="1"/>
      <c r="E2" s="1"/>
    </row>
    <row r="3" spans="1:10" ht="15" customHeight="1">
      <c r="A3" s="1" t="s">
        <v>67</v>
      </c>
      <c r="B3" s="1"/>
      <c r="C3" s="1"/>
      <c r="D3" s="1"/>
      <c r="E3" s="1"/>
    </row>
    <row r="4" spans="1:10" ht="30" customHeight="1">
      <c r="A4" s="17" t="s">
        <v>58</v>
      </c>
      <c r="B4" s="18" t="s">
        <v>60</v>
      </c>
      <c r="C4" s="18" t="s">
        <v>61</v>
      </c>
      <c r="D4" s="19" t="s">
        <v>72</v>
      </c>
      <c r="E4" s="18" t="s">
        <v>63</v>
      </c>
      <c r="F4" s="18" t="s">
        <v>64</v>
      </c>
      <c r="G4" s="18" t="s">
        <v>57</v>
      </c>
      <c r="H4" s="18" t="s">
        <v>0</v>
      </c>
      <c r="I4" s="19" t="s">
        <v>71</v>
      </c>
      <c r="J4" s="18" t="s">
        <v>65</v>
      </c>
    </row>
    <row r="5" spans="1:10" ht="15" customHeight="1">
      <c r="A5" s="7" t="s">
        <v>105</v>
      </c>
      <c r="B5" s="5">
        <v>115</v>
      </c>
      <c r="C5" s="5">
        <v>188</v>
      </c>
      <c r="D5" s="5">
        <v>15</v>
      </c>
      <c r="E5" s="5">
        <v>45</v>
      </c>
      <c r="F5" s="5">
        <v>15</v>
      </c>
      <c r="G5" s="5">
        <v>144</v>
      </c>
      <c r="H5" s="5">
        <v>522</v>
      </c>
      <c r="I5" s="5">
        <v>190</v>
      </c>
      <c r="J5" s="6">
        <f>Tabell117[[#This Row],[Bifall]]/Tabell117[[#This Row],[Totalt]]</f>
        <v>0.22030651340996169</v>
      </c>
    </row>
    <row r="6" spans="1:10" ht="15" customHeight="1">
      <c r="A6" s="24" t="s">
        <v>107</v>
      </c>
      <c r="B6" s="24">
        <v>113</v>
      </c>
      <c r="C6" s="24">
        <v>250</v>
      </c>
      <c r="D6" s="24">
        <v>7</v>
      </c>
      <c r="E6" s="24">
        <v>36</v>
      </c>
      <c r="F6" s="24">
        <v>4</v>
      </c>
      <c r="G6" s="24">
        <v>153</v>
      </c>
      <c r="H6" s="24">
        <v>563</v>
      </c>
      <c r="I6" s="24">
        <v>200</v>
      </c>
      <c r="J6" s="35">
        <f>Tabell117[[#This Row],[Bifall]]/Tabell117[[#This Row],[Totalt]]</f>
        <v>0.20071047957371227</v>
      </c>
    </row>
    <row r="7" spans="1:10" ht="15" customHeight="1">
      <c r="A7" s="41" t="s">
        <v>122</v>
      </c>
      <c r="B7" s="40">
        <v>144</v>
      </c>
      <c r="C7" s="40">
        <v>225</v>
      </c>
      <c r="D7" s="40">
        <v>9</v>
      </c>
      <c r="E7" s="40">
        <v>34</v>
      </c>
      <c r="F7" s="40">
        <v>5</v>
      </c>
      <c r="G7" s="40">
        <v>135</v>
      </c>
      <c r="H7" s="40">
        <v>552</v>
      </c>
      <c r="I7" s="40">
        <v>193</v>
      </c>
      <c r="J7" s="42">
        <f>Tabell117[[#This Row],[Bifall]]/Tabell117[[#This Row],[Totalt]]</f>
        <v>0.2608695652173913</v>
      </c>
    </row>
    <row r="8" spans="1:10" ht="15" customHeight="1">
      <c r="A8" s="51" t="s">
        <v>137</v>
      </c>
      <c r="B8" s="40">
        <v>145</v>
      </c>
      <c r="C8" s="40">
        <v>166</v>
      </c>
      <c r="D8" s="40">
        <v>12</v>
      </c>
      <c r="E8" s="40">
        <v>45</v>
      </c>
      <c r="F8" s="40">
        <v>8</v>
      </c>
      <c r="G8" s="40">
        <v>102</v>
      </c>
      <c r="H8" s="40">
        <v>478</v>
      </c>
      <c r="I8" s="40">
        <v>180</v>
      </c>
      <c r="J8" s="42">
        <f>Tabell117[[#This Row],[Bifall]]/Tabell117[[#This Row],[Totalt]]</f>
        <v>0.30334728033472802</v>
      </c>
    </row>
    <row r="9" spans="1:10" ht="15" customHeight="1">
      <c r="A9" s="41" t="s">
        <v>140</v>
      </c>
      <c r="B9" s="40">
        <v>101</v>
      </c>
      <c r="C9" s="40">
        <v>131</v>
      </c>
      <c r="D9" s="40">
        <v>10</v>
      </c>
      <c r="E9" s="40">
        <v>29</v>
      </c>
      <c r="F9" s="40">
        <v>6</v>
      </c>
      <c r="G9" s="40">
        <v>74</v>
      </c>
      <c r="H9" s="40">
        <v>351</v>
      </c>
      <c r="I9" s="40">
        <v>181</v>
      </c>
      <c r="J9" s="42">
        <f>Tabell117[[#This Row],[Bifall]]/Tabell117[[#This Row],[Totalt]]</f>
        <v>0.28774928774928776</v>
      </c>
    </row>
    <row r="10" spans="1:10" ht="15" customHeight="1">
      <c r="A10" s="51" t="s">
        <v>141</v>
      </c>
      <c r="B10" s="53" t="s">
        <v>142</v>
      </c>
      <c r="C10" s="53" t="s">
        <v>142</v>
      </c>
      <c r="D10" s="53" t="s">
        <v>142</v>
      </c>
      <c r="E10" s="53" t="s">
        <v>142</v>
      </c>
      <c r="F10" s="53" t="s">
        <v>142</v>
      </c>
      <c r="G10" s="53" t="s">
        <v>142</v>
      </c>
      <c r="H10" s="53" t="s">
        <v>142</v>
      </c>
      <c r="I10" s="53" t="s">
        <v>142</v>
      </c>
      <c r="J10" s="53" t="s">
        <v>142</v>
      </c>
    </row>
    <row r="11" spans="1:10" ht="15" customHeight="1">
      <c r="A11" s="41" t="s">
        <v>0</v>
      </c>
      <c r="B11" s="53" t="s">
        <v>142</v>
      </c>
      <c r="C11" s="53" t="s">
        <v>142</v>
      </c>
      <c r="D11" s="53" t="s">
        <v>142</v>
      </c>
      <c r="E11" s="53" t="s">
        <v>142</v>
      </c>
      <c r="F11" s="53" t="s">
        <v>142</v>
      </c>
      <c r="G11" s="53" t="s">
        <v>142</v>
      </c>
      <c r="H11" s="53" t="s">
        <v>142</v>
      </c>
      <c r="I11" s="53" t="s">
        <v>142</v>
      </c>
      <c r="J11" s="54" t="s">
        <v>142</v>
      </c>
    </row>
    <row r="12" spans="1:10" ht="15" customHeight="1">
      <c r="A12" s="57" t="s">
        <v>143</v>
      </c>
      <c r="B12" s="40"/>
      <c r="C12" s="40"/>
      <c r="D12" s="40"/>
      <c r="E12" s="40"/>
      <c r="F12" s="40"/>
      <c r="G12" s="40"/>
      <c r="H12" s="40"/>
      <c r="I12" s="40"/>
      <c r="J12" s="42"/>
    </row>
    <row r="13" spans="1:10" ht="15" customHeight="1">
      <c r="A13" s="41"/>
      <c r="B13" s="40"/>
      <c r="C13" s="40"/>
      <c r="D13" s="40"/>
      <c r="E13" s="40"/>
      <c r="F13" s="40"/>
      <c r="G13" s="40"/>
      <c r="H13" s="40"/>
      <c r="I13" s="40"/>
      <c r="J13" s="42"/>
    </row>
    <row r="14" spans="1:10" ht="15" customHeight="1">
      <c r="A14" s="1" t="s">
        <v>74</v>
      </c>
      <c r="B14" s="1"/>
      <c r="C14" s="1"/>
      <c r="D14" s="1"/>
      <c r="E14" s="1"/>
    </row>
    <row r="15" spans="1:10" ht="15" customHeight="1">
      <c r="A15" s="17" t="s">
        <v>58</v>
      </c>
      <c r="B15" s="18" t="s">
        <v>60</v>
      </c>
      <c r="C15" s="18" t="s">
        <v>61</v>
      </c>
      <c r="D15" s="19" t="s">
        <v>72</v>
      </c>
      <c r="E15" s="18" t="s">
        <v>63</v>
      </c>
      <c r="F15" s="18" t="s">
        <v>64</v>
      </c>
      <c r="G15" s="18" t="s">
        <v>57</v>
      </c>
      <c r="H15" s="18" t="s">
        <v>0</v>
      </c>
      <c r="I15" s="19" t="s">
        <v>71</v>
      </c>
      <c r="J15" s="18" t="s">
        <v>65</v>
      </c>
    </row>
    <row r="16" spans="1:10" ht="15" customHeight="1">
      <c r="A16" s="7" t="s">
        <v>105</v>
      </c>
      <c r="B16" s="5">
        <v>1</v>
      </c>
      <c r="C16" s="5">
        <v>11</v>
      </c>
      <c r="D16" s="5">
        <v>0</v>
      </c>
      <c r="E16" s="5">
        <v>0</v>
      </c>
      <c r="F16" s="5">
        <v>0</v>
      </c>
      <c r="G16" s="5">
        <v>13</v>
      </c>
      <c r="H16" s="5">
        <v>25</v>
      </c>
      <c r="I16" s="5">
        <v>106</v>
      </c>
      <c r="J16" s="6">
        <f>Tabell1179[[#This Row],[Bifall]]/Tabell1179[[#This Row],[Totalt]]</f>
        <v>0.04</v>
      </c>
    </row>
    <row r="17" spans="1:10" ht="12.75">
      <c r="A17" s="24" t="s">
        <v>107</v>
      </c>
      <c r="B17" s="5">
        <v>0</v>
      </c>
      <c r="C17" s="5">
        <v>11</v>
      </c>
      <c r="D17" s="5">
        <v>1</v>
      </c>
      <c r="E17" s="5">
        <v>0</v>
      </c>
      <c r="F17" s="5">
        <v>0</v>
      </c>
      <c r="G17" s="5">
        <v>12</v>
      </c>
      <c r="H17" s="5">
        <v>24</v>
      </c>
      <c r="I17" s="5">
        <v>139</v>
      </c>
      <c r="J17" s="6">
        <f>Tabell1179[[#This Row],[Bifall]]/Tabell1179[[#This Row],[Totalt]]</f>
        <v>0</v>
      </c>
    </row>
    <row r="18" spans="1:10" ht="12.75">
      <c r="A18" s="24" t="s">
        <v>122</v>
      </c>
      <c r="B18" s="24">
        <v>0</v>
      </c>
      <c r="C18" s="24">
        <v>10</v>
      </c>
      <c r="D18" s="24">
        <v>0</v>
      </c>
      <c r="E18" s="24">
        <v>0</v>
      </c>
      <c r="F18" s="24">
        <v>0</v>
      </c>
      <c r="G18" s="24">
        <v>7</v>
      </c>
      <c r="H18" s="24">
        <v>17</v>
      </c>
      <c r="I18" s="24">
        <v>115</v>
      </c>
      <c r="J18" s="6">
        <f>Tabell1179[[#This Row],[Bifall]]/Tabell1179[[#This Row],[Totalt]]</f>
        <v>0</v>
      </c>
    </row>
    <row r="19" spans="1:10" ht="12.75">
      <c r="A19" s="52" t="s">
        <v>137</v>
      </c>
      <c r="B19" s="24">
        <v>0</v>
      </c>
      <c r="C19" s="24">
        <v>10</v>
      </c>
      <c r="D19" s="24">
        <v>0</v>
      </c>
      <c r="E19" s="24">
        <v>0</v>
      </c>
      <c r="F19" s="24">
        <v>0</v>
      </c>
      <c r="G19" s="24">
        <v>6</v>
      </c>
      <c r="H19" s="24">
        <v>16</v>
      </c>
      <c r="I19" s="24">
        <v>150</v>
      </c>
      <c r="J19" s="6">
        <f>Tabell1179[[#This Row],[Bifall]]/Tabell1179[[#This Row],[Totalt]]</f>
        <v>0</v>
      </c>
    </row>
    <row r="20" spans="1:10" ht="12.75">
      <c r="A20" s="24" t="s">
        <v>140</v>
      </c>
      <c r="B20" s="24">
        <v>0</v>
      </c>
      <c r="C20" s="24">
        <v>6</v>
      </c>
      <c r="D20" s="24">
        <v>0</v>
      </c>
      <c r="E20" s="24">
        <v>0</v>
      </c>
      <c r="F20" s="24">
        <v>0</v>
      </c>
      <c r="G20" s="24">
        <v>6</v>
      </c>
      <c r="H20" s="24">
        <v>12</v>
      </c>
      <c r="I20" s="24">
        <v>179</v>
      </c>
      <c r="J20" s="6">
        <f>Tabell1179[[#This Row],[Bifall]]/Tabell1179[[#This Row],[Totalt]]</f>
        <v>0</v>
      </c>
    </row>
    <row r="21" spans="1:10" ht="12.75">
      <c r="A21" s="52" t="s">
        <v>141</v>
      </c>
      <c r="B21" s="53" t="s">
        <v>142</v>
      </c>
      <c r="C21" s="53" t="s">
        <v>142</v>
      </c>
      <c r="D21" s="53" t="s">
        <v>142</v>
      </c>
      <c r="E21" s="53" t="s">
        <v>142</v>
      </c>
      <c r="F21" s="53" t="s">
        <v>142</v>
      </c>
      <c r="G21" s="53" t="s">
        <v>142</v>
      </c>
      <c r="H21" s="53" t="s">
        <v>142</v>
      </c>
      <c r="I21" s="53" t="s">
        <v>142</v>
      </c>
      <c r="J21" s="53" t="s">
        <v>142</v>
      </c>
    </row>
    <row r="22" spans="1:10" ht="12.75">
      <c r="A22" s="41" t="s">
        <v>0</v>
      </c>
      <c r="B22" s="53" t="s">
        <v>142</v>
      </c>
      <c r="C22" s="53" t="s">
        <v>142</v>
      </c>
      <c r="D22" s="53" t="s">
        <v>142</v>
      </c>
      <c r="E22" s="53" t="s">
        <v>142</v>
      </c>
      <c r="F22" s="53" t="s">
        <v>142</v>
      </c>
      <c r="G22" s="53" t="s">
        <v>142</v>
      </c>
      <c r="H22" s="53" t="s">
        <v>142</v>
      </c>
      <c r="I22" s="53" t="s">
        <v>142</v>
      </c>
      <c r="J22" s="54" t="s">
        <v>142</v>
      </c>
    </row>
    <row r="23" spans="1:10" ht="12.75">
      <c r="A23" s="57" t="s">
        <v>143</v>
      </c>
      <c r="B23" s="41"/>
      <c r="C23" s="41"/>
      <c r="D23" s="41"/>
      <c r="E23" s="41"/>
      <c r="F23" s="41"/>
      <c r="G23" s="41"/>
      <c r="H23" s="41"/>
      <c r="I23" s="41"/>
      <c r="J23" s="42"/>
    </row>
    <row r="24" spans="1:10" ht="12.75">
      <c r="A24" s="41"/>
      <c r="B24" s="41"/>
      <c r="C24" s="41"/>
      <c r="D24" s="41"/>
      <c r="E24" s="41"/>
      <c r="F24" s="41"/>
      <c r="G24" s="41"/>
      <c r="H24" s="41"/>
      <c r="I24" s="41"/>
      <c r="J24" s="42"/>
    </row>
    <row r="25" spans="1:10" ht="15" customHeight="1">
      <c r="A25" s="2" t="s">
        <v>135</v>
      </c>
    </row>
    <row r="26" spans="1:10" ht="15" customHeight="1">
      <c r="A26" s="17" t="s">
        <v>58</v>
      </c>
      <c r="B26" s="18" t="s">
        <v>60</v>
      </c>
      <c r="C26" s="18" t="s">
        <v>61</v>
      </c>
      <c r="D26" s="19" t="s">
        <v>72</v>
      </c>
      <c r="E26" s="17" t="s">
        <v>73</v>
      </c>
      <c r="F26" s="18" t="s">
        <v>64</v>
      </c>
      <c r="G26" s="18" t="s">
        <v>57</v>
      </c>
      <c r="H26" s="18" t="s">
        <v>0</v>
      </c>
      <c r="I26" s="19" t="s">
        <v>71</v>
      </c>
      <c r="J26" s="18" t="s">
        <v>65</v>
      </c>
    </row>
    <row r="27" spans="1:10" ht="15" customHeight="1">
      <c r="A27" s="7" t="s">
        <v>105</v>
      </c>
      <c r="B27" s="14">
        <v>688</v>
      </c>
      <c r="C27" s="14">
        <v>6</v>
      </c>
      <c r="D27" s="14">
        <v>0</v>
      </c>
      <c r="E27" s="5">
        <v>0</v>
      </c>
      <c r="F27" s="5">
        <v>0</v>
      </c>
      <c r="G27" s="14">
        <v>148</v>
      </c>
      <c r="H27" s="14">
        <v>842</v>
      </c>
      <c r="I27" s="14">
        <v>33</v>
      </c>
      <c r="J27" s="6">
        <f>Tabell1172[[#This Row],[Bifall]]/Tabell1172[[#This Row],[Totalt]]</f>
        <v>0.81710213776722085</v>
      </c>
    </row>
    <row r="28" spans="1:10" ht="15" customHeight="1">
      <c r="A28" s="24" t="s">
        <v>107</v>
      </c>
      <c r="B28" s="14">
        <v>654</v>
      </c>
      <c r="C28" s="14">
        <v>12</v>
      </c>
      <c r="D28" s="14">
        <v>0</v>
      </c>
      <c r="E28" s="5">
        <v>0</v>
      </c>
      <c r="F28" s="5">
        <v>0</v>
      </c>
      <c r="G28" s="14">
        <v>969</v>
      </c>
      <c r="H28" s="14">
        <v>1635</v>
      </c>
      <c r="I28" s="14">
        <v>13</v>
      </c>
      <c r="J28" s="6">
        <f>Tabell1172[[#This Row],[Bifall]]/Tabell1172[[#This Row],[Totalt]]</f>
        <v>0.4</v>
      </c>
    </row>
    <row r="29" spans="1:10" ht="15" customHeight="1">
      <c r="A29" s="24" t="s">
        <v>122</v>
      </c>
      <c r="B29" s="28">
        <v>700</v>
      </c>
      <c r="C29" s="28">
        <v>7</v>
      </c>
      <c r="D29" s="29">
        <v>0</v>
      </c>
      <c r="E29" s="30">
        <v>0</v>
      </c>
      <c r="F29" s="30">
        <v>0</v>
      </c>
      <c r="G29" s="28">
        <v>43</v>
      </c>
      <c r="H29" s="28">
        <v>750</v>
      </c>
      <c r="I29" s="28">
        <v>22</v>
      </c>
      <c r="J29" s="35">
        <f>Tabell1172[[#This Row],[Bifall]]/Tabell1172[[#This Row],[Totalt]]</f>
        <v>0.93333333333333335</v>
      </c>
    </row>
    <row r="30" spans="1:10" ht="15" customHeight="1">
      <c r="A30" s="52" t="s">
        <v>137</v>
      </c>
      <c r="B30" s="28">
        <v>787</v>
      </c>
      <c r="C30" s="28">
        <v>6</v>
      </c>
      <c r="D30" s="29">
        <v>0</v>
      </c>
      <c r="E30" s="30">
        <v>0</v>
      </c>
      <c r="F30" s="30">
        <v>0</v>
      </c>
      <c r="G30" s="28">
        <v>40</v>
      </c>
      <c r="H30" s="28">
        <v>833</v>
      </c>
      <c r="I30" s="28">
        <v>27</v>
      </c>
      <c r="J30" s="35">
        <f>Tabell1172[[#This Row],[Bifall]]/Tabell1172[[#This Row],[Totalt]]</f>
        <v>0.94477791116446574</v>
      </c>
    </row>
    <row r="31" spans="1:10" ht="15" customHeight="1">
      <c r="A31" s="24" t="s">
        <v>140</v>
      </c>
      <c r="B31" s="28">
        <v>722</v>
      </c>
      <c r="C31" s="28">
        <v>8</v>
      </c>
      <c r="D31" s="29">
        <v>0</v>
      </c>
      <c r="E31" s="30">
        <v>0</v>
      </c>
      <c r="F31" s="30">
        <v>0</v>
      </c>
      <c r="G31" s="28">
        <v>44</v>
      </c>
      <c r="H31" s="28">
        <v>774</v>
      </c>
      <c r="I31" s="28">
        <v>26</v>
      </c>
      <c r="J31" s="35">
        <f>Tabell1172[[#This Row],[Bifall]]/Tabell1172[[#This Row],[Totalt]]</f>
        <v>0.93281653746770021</v>
      </c>
    </row>
    <row r="32" spans="1:10" ht="15" customHeight="1">
      <c r="A32" s="52" t="s">
        <v>141</v>
      </c>
      <c r="B32" s="28">
        <v>936</v>
      </c>
      <c r="C32" s="28">
        <v>1</v>
      </c>
      <c r="D32" s="29">
        <v>0</v>
      </c>
      <c r="E32" s="30">
        <v>0</v>
      </c>
      <c r="F32" s="30">
        <v>0</v>
      </c>
      <c r="G32" s="28">
        <v>47</v>
      </c>
      <c r="H32" s="28">
        <v>984</v>
      </c>
      <c r="I32" s="28">
        <v>25</v>
      </c>
      <c r="J32" s="35">
        <f>Tabell1172[[#This Row],[Bifall]]/Tabell1172[[#This Row],[Totalt]]</f>
        <v>0.95121951219512191</v>
      </c>
    </row>
    <row r="33" spans="1:10" ht="15" customHeight="1">
      <c r="A33" s="41" t="s">
        <v>0</v>
      </c>
      <c r="B33" s="45">
        <v>4487</v>
      </c>
      <c r="C33" s="45">
        <v>40</v>
      </c>
      <c r="D33" s="46">
        <v>0</v>
      </c>
      <c r="E33" s="47">
        <v>0</v>
      </c>
      <c r="F33" s="47">
        <v>0</v>
      </c>
      <c r="G33" s="45">
        <v>1291</v>
      </c>
      <c r="H33" s="45">
        <v>5818</v>
      </c>
      <c r="I33" s="45">
        <v>23</v>
      </c>
      <c r="J33" s="42">
        <f>Tabell1172[[#This Row],[Bifall]]/Tabell1172[[#This Row],[Totalt]]</f>
        <v>0.77122722585080783</v>
      </c>
    </row>
    <row r="34" spans="1:10" ht="15" customHeight="1">
      <c r="A34" s="41" t="s">
        <v>136</v>
      </c>
      <c r="B34" s="45"/>
      <c r="C34" s="45"/>
      <c r="D34" s="46"/>
      <c r="E34" s="47"/>
      <c r="F34" s="47"/>
      <c r="G34" s="45"/>
      <c r="H34" s="45"/>
      <c r="I34" s="45"/>
      <c r="J34" s="42"/>
    </row>
    <row r="35" spans="1:10" ht="15" customHeight="1">
      <c r="A35" s="52"/>
    </row>
    <row r="39" spans="1:10" ht="12.75"/>
    <row r="40" spans="1:10" ht="12.75"/>
    <row r="41" spans="1:10" ht="12.75"/>
    <row r="42" spans="1:10" ht="12.75"/>
    <row r="60" ht="12.75"/>
    <row r="63" ht="29.1" customHeight="1"/>
  </sheetData>
  <phoneticPr fontId="6" type="noConversion"/>
  <pageMargins left="0.05" right="0.05" top="0.5" bottom="0.5" header="0" footer="0"/>
  <pageSetup paperSize="9" orientation="portrait" horizontalDpi="300" verticalDpi="300" r:id="rId1"/>
  <ignoredErrors>
    <ignoredError sqref="J10:J11 J21:J22" calculatedColumn="1"/>
  </ignoredErrors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showGridLines="0" zoomScaleNormal="100" workbookViewId="0">
      <selection activeCell="E30" sqref="E30"/>
    </sheetView>
  </sheetViews>
  <sheetFormatPr defaultColWidth="11.42578125" defaultRowHeight="15" customHeight="1"/>
  <cols>
    <col min="1" max="1" width="11.140625" style="2" customWidth="1"/>
    <col min="2" max="5" width="13.140625" style="2" customWidth="1"/>
    <col min="6" max="7" width="23.85546875" style="2" customWidth="1"/>
    <col min="8" max="16384" width="11.42578125" style="2"/>
  </cols>
  <sheetData>
    <row r="1" spans="1:7" ht="15" customHeight="1">
      <c r="A1" s="1" t="s">
        <v>80</v>
      </c>
      <c r="B1" s="1"/>
      <c r="C1" s="1"/>
    </row>
    <row r="2" spans="1:7" ht="15" customHeight="1">
      <c r="A2" s="1"/>
      <c r="B2" s="1"/>
      <c r="C2" s="1"/>
    </row>
    <row r="3" spans="1:7" ht="15" customHeight="1">
      <c r="A3" s="1" t="s">
        <v>67</v>
      </c>
      <c r="B3" s="1"/>
      <c r="C3" s="1"/>
    </row>
    <row r="4" spans="1:7" ht="15" customHeight="1">
      <c r="A4" s="17" t="s">
        <v>58</v>
      </c>
      <c r="B4" s="18" t="s">
        <v>60</v>
      </c>
      <c r="C4" s="18" t="s">
        <v>61</v>
      </c>
      <c r="D4" s="18" t="s">
        <v>57</v>
      </c>
      <c r="E4" s="18" t="s">
        <v>0</v>
      </c>
      <c r="F4" s="18" t="s">
        <v>62</v>
      </c>
      <c r="G4" s="18" t="s">
        <v>65</v>
      </c>
    </row>
    <row r="5" spans="1:7" ht="15" customHeight="1">
      <c r="A5" s="8" t="s">
        <v>105</v>
      </c>
      <c r="B5" s="14">
        <v>1343</v>
      </c>
      <c r="C5" s="14">
        <v>51</v>
      </c>
      <c r="D5" s="14">
        <v>45</v>
      </c>
      <c r="E5" s="14">
        <v>1439</v>
      </c>
      <c r="F5" s="14">
        <v>191</v>
      </c>
      <c r="G5" s="15">
        <f>Tabell1174[[#This Row],[Bifall]]/Tabell1174[[#This Row],[Totalt]]</f>
        <v>0.93328700486448923</v>
      </c>
    </row>
    <row r="6" spans="1:7" ht="15" customHeight="1">
      <c r="A6" s="24" t="s">
        <v>107</v>
      </c>
      <c r="B6" s="14">
        <v>1930</v>
      </c>
      <c r="C6" s="14">
        <v>36</v>
      </c>
      <c r="D6" s="14">
        <v>65</v>
      </c>
      <c r="E6" s="14">
        <v>2031</v>
      </c>
      <c r="F6" s="14">
        <v>176</v>
      </c>
      <c r="G6" s="15">
        <f>Tabell1174[[#This Row],[Bifall]]/Tabell1174[[#This Row],[Totalt]]</f>
        <v>0.95027080256031515</v>
      </c>
    </row>
    <row r="7" spans="1:7" ht="15" customHeight="1">
      <c r="A7" s="24" t="s">
        <v>122</v>
      </c>
      <c r="B7" s="14">
        <v>2157</v>
      </c>
      <c r="C7" s="14">
        <v>57</v>
      </c>
      <c r="D7" s="14">
        <v>72</v>
      </c>
      <c r="E7" s="14">
        <v>2286</v>
      </c>
      <c r="F7" s="14">
        <v>195</v>
      </c>
      <c r="G7" s="33">
        <f>Tabell1174[[#This Row],[Bifall]]/Tabell1174[[#This Row],[Totalt]]</f>
        <v>0.94356955380577423</v>
      </c>
    </row>
    <row r="8" spans="1:7" ht="15" customHeight="1">
      <c r="A8" s="51" t="s">
        <v>137</v>
      </c>
      <c r="B8" s="14">
        <v>1873</v>
      </c>
      <c r="C8" s="14">
        <v>44</v>
      </c>
      <c r="D8" s="14">
        <v>60</v>
      </c>
      <c r="E8" s="14">
        <v>1977</v>
      </c>
      <c r="F8" s="14">
        <v>183</v>
      </c>
      <c r="G8" s="33">
        <f>Tabell1174[[#This Row],[Bifall]]/Tabell1174[[#This Row],[Totalt]]</f>
        <v>0.947395042994436</v>
      </c>
    </row>
    <row r="9" spans="1:7" ht="15" customHeight="1">
      <c r="A9" s="24" t="s">
        <v>140</v>
      </c>
      <c r="B9" s="14">
        <v>1297</v>
      </c>
      <c r="C9" s="14">
        <v>45</v>
      </c>
      <c r="D9" s="14">
        <v>46</v>
      </c>
      <c r="E9" s="14">
        <v>1388</v>
      </c>
      <c r="F9" s="14">
        <v>216</v>
      </c>
      <c r="G9" s="33">
        <f>Tabell1174[[#This Row],[Bifall]]/Tabell1174[[#This Row],[Totalt]]</f>
        <v>0.93443804034582134</v>
      </c>
    </row>
    <row r="10" spans="1:7" ht="15" customHeight="1">
      <c r="A10" s="51" t="s">
        <v>141</v>
      </c>
      <c r="B10" s="55" t="s">
        <v>142</v>
      </c>
      <c r="C10" s="55" t="s">
        <v>142</v>
      </c>
      <c r="D10" s="55" t="s">
        <v>142</v>
      </c>
      <c r="E10" s="55" t="s">
        <v>142</v>
      </c>
      <c r="F10" s="55" t="s">
        <v>142</v>
      </c>
      <c r="G10" s="55" t="s">
        <v>142</v>
      </c>
    </row>
    <row r="11" spans="1:7" ht="15" customHeight="1">
      <c r="A11" s="41" t="s">
        <v>0</v>
      </c>
      <c r="B11" s="55" t="s">
        <v>142</v>
      </c>
      <c r="C11" s="55" t="s">
        <v>142</v>
      </c>
      <c r="D11" s="55" t="s">
        <v>142</v>
      </c>
      <c r="E11" s="55" t="s">
        <v>142</v>
      </c>
      <c r="F11" s="55" t="s">
        <v>142</v>
      </c>
      <c r="G11" s="55" t="s">
        <v>142</v>
      </c>
    </row>
    <row r="12" spans="1:7" ht="15" customHeight="1">
      <c r="A12" s="57" t="s">
        <v>143</v>
      </c>
      <c r="B12" s="48"/>
      <c r="C12" s="48"/>
      <c r="D12" s="48"/>
      <c r="E12" s="48"/>
      <c r="F12" s="48"/>
      <c r="G12" s="49"/>
    </row>
    <row r="13" spans="1:7" ht="15" customHeight="1">
      <c r="A13" s="57"/>
      <c r="B13" s="48"/>
      <c r="C13" s="48"/>
      <c r="D13" s="48"/>
      <c r="E13" s="48"/>
      <c r="F13" s="48"/>
      <c r="G13" s="49"/>
    </row>
    <row r="14" spans="1:7" ht="15" customHeight="1">
      <c r="A14" s="2" t="s">
        <v>68</v>
      </c>
      <c r="B14" s="34"/>
    </row>
    <row r="15" spans="1:7" ht="15" customHeight="1">
      <c r="A15" s="17" t="s">
        <v>58</v>
      </c>
      <c r="B15" s="19" t="s">
        <v>60</v>
      </c>
      <c r="C15" s="36" t="s">
        <v>61</v>
      </c>
      <c r="D15" s="18" t="s">
        <v>57</v>
      </c>
      <c r="E15" s="18" t="s">
        <v>0</v>
      </c>
      <c r="F15" s="18" t="s">
        <v>62</v>
      </c>
      <c r="G15" s="18" t="s">
        <v>65</v>
      </c>
    </row>
    <row r="16" spans="1:7" ht="15" customHeight="1">
      <c r="A16" s="8" t="s">
        <v>105</v>
      </c>
      <c r="B16" s="14">
        <v>16</v>
      </c>
      <c r="C16" s="37">
        <v>3</v>
      </c>
      <c r="D16" s="14">
        <v>8</v>
      </c>
      <c r="E16" s="5">
        <v>27</v>
      </c>
      <c r="F16" s="5">
        <v>373</v>
      </c>
      <c r="G16" s="31">
        <f>Tabell117211[[#This Row],[Bifall]]/Tabell117211[[#This Row],[Totalt]]</f>
        <v>0.59259259259259256</v>
      </c>
    </row>
    <row r="17" spans="1:7" ht="15" customHeight="1">
      <c r="A17" s="24" t="s">
        <v>107</v>
      </c>
      <c r="B17" s="14">
        <v>19814</v>
      </c>
      <c r="C17" s="14">
        <v>5</v>
      </c>
      <c r="D17" s="14">
        <v>275</v>
      </c>
      <c r="E17" s="5">
        <v>20094</v>
      </c>
      <c r="F17" s="5">
        <v>22</v>
      </c>
      <c r="G17" s="31">
        <f>Tabell117211[[#This Row],[Bifall]]/Tabell117211[[#This Row],[Totalt]]</f>
        <v>0.98606549218672246</v>
      </c>
    </row>
    <row r="18" spans="1:7" ht="15" customHeight="1">
      <c r="A18" s="24" t="s">
        <v>122</v>
      </c>
      <c r="B18" s="29">
        <v>16576</v>
      </c>
      <c r="C18" s="29">
        <v>1</v>
      </c>
      <c r="D18" s="29">
        <v>250</v>
      </c>
      <c r="E18" s="30">
        <v>16827</v>
      </c>
      <c r="F18" s="30">
        <v>36</v>
      </c>
      <c r="G18" s="31">
        <f>Tabell117211[[#This Row],[Bifall]]/Tabell117211[[#This Row],[Totalt]]</f>
        <v>0.9850834967611577</v>
      </c>
    </row>
    <row r="19" spans="1:7" ht="15" customHeight="1">
      <c r="A19" s="52" t="s">
        <v>137</v>
      </c>
      <c r="B19" s="29">
        <v>2337</v>
      </c>
      <c r="C19" s="29">
        <v>3</v>
      </c>
      <c r="D19" s="29">
        <v>114</v>
      </c>
      <c r="E19" s="30">
        <v>2454</v>
      </c>
      <c r="F19" s="30">
        <v>69</v>
      </c>
      <c r="G19" s="31">
        <f>Tabell117211[[#This Row],[Bifall]]/Tabell117211[[#This Row],[Totalt]]</f>
        <v>0.9523227383863081</v>
      </c>
    </row>
    <row r="20" spans="1:7" ht="15" customHeight="1">
      <c r="A20" s="24" t="s">
        <v>140</v>
      </c>
      <c r="B20" s="29">
        <v>582</v>
      </c>
      <c r="C20" s="29">
        <v>1</v>
      </c>
      <c r="D20" s="29">
        <v>68</v>
      </c>
      <c r="E20" s="30">
        <v>651</v>
      </c>
      <c r="F20" s="30">
        <v>112</v>
      </c>
      <c r="G20" s="31">
        <f>Tabell117211[[#This Row],[Bifall]]/Tabell117211[[#This Row],[Totalt]]</f>
        <v>0.89400921658986177</v>
      </c>
    </row>
    <row r="21" spans="1:7" ht="15" customHeight="1">
      <c r="A21" s="52" t="s">
        <v>141</v>
      </c>
      <c r="B21" s="29">
        <v>1038</v>
      </c>
      <c r="C21" s="29">
        <v>0</v>
      </c>
      <c r="D21" s="29">
        <v>65</v>
      </c>
      <c r="E21" s="30">
        <v>1103</v>
      </c>
      <c r="F21" s="30">
        <v>132</v>
      </c>
      <c r="G21" s="31">
        <f>Tabell117211[[#This Row],[Bifall]]/Tabell117211[[#This Row],[Totalt]]</f>
        <v>0.94106980961015407</v>
      </c>
    </row>
    <row r="22" spans="1:7" ht="15" customHeight="1">
      <c r="A22" s="41" t="s">
        <v>0</v>
      </c>
      <c r="B22" s="46">
        <v>40363</v>
      </c>
      <c r="C22" s="14">
        <v>13</v>
      </c>
      <c r="D22" s="46">
        <v>780</v>
      </c>
      <c r="E22" s="47">
        <v>41156</v>
      </c>
      <c r="F22" s="47">
        <v>35</v>
      </c>
      <c r="G22" s="50">
        <f>Tabell117211[[#This Row],[Bifall]]/Tabell117211[[#This Row],[Totalt]]</f>
        <v>0.98073184954806103</v>
      </c>
    </row>
    <row r="23" spans="1:7" ht="15" customHeight="1">
      <c r="A23" s="52"/>
    </row>
  </sheetData>
  <phoneticPr fontId="6" type="noConversion"/>
  <pageMargins left="0.05" right="0.05" top="0.5" bottom="0.5" header="0" footer="0"/>
  <pageSetup paperSize="9" orientation="portrait" horizontalDpi="300" verticalDpi="300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"/>
  <sheetViews>
    <sheetView showGridLines="0" zoomScaleNormal="100" workbookViewId="0">
      <selection activeCell="M31" sqref="M31"/>
    </sheetView>
  </sheetViews>
  <sheetFormatPr defaultColWidth="11.42578125" defaultRowHeight="15" customHeight="1"/>
  <cols>
    <col min="1" max="1" width="33.28515625" style="2" customWidth="1"/>
    <col min="2" max="4" width="10.7109375" style="3" customWidth="1"/>
    <col min="5" max="5" width="12.140625" style="3" customWidth="1"/>
    <col min="6" max="8" width="10.7109375" style="3" customWidth="1"/>
    <col min="9" max="9" width="12.42578125" style="13" customWidth="1"/>
    <col min="10" max="10" width="11.42578125" style="2"/>
    <col min="11" max="11" width="28.5703125" style="2" bestFit="1" customWidth="1"/>
    <col min="12" max="16" width="12.85546875" style="2" customWidth="1"/>
    <col min="17" max="16384" width="11.42578125" style="2"/>
  </cols>
  <sheetData>
    <row r="1" spans="1:16" ht="15" customHeight="1">
      <c r="A1" s="1" t="s">
        <v>81</v>
      </c>
    </row>
    <row r="2" spans="1:16" ht="15" customHeight="1">
      <c r="A2" s="1"/>
    </row>
    <row r="3" spans="1:16" ht="15" customHeight="1">
      <c r="A3" s="1" t="s">
        <v>67</v>
      </c>
      <c r="K3" s="2" t="s">
        <v>135</v>
      </c>
    </row>
    <row r="4" spans="1:16" ht="39" customHeight="1">
      <c r="A4" s="17" t="s">
        <v>59</v>
      </c>
      <c r="B4" s="18" t="s">
        <v>60</v>
      </c>
      <c r="C4" s="18" t="s">
        <v>61</v>
      </c>
      <c r="D4" s="19" t="s">
        <v>75</v>
      </c>
      <c r="E4" s="19" t="s">
        <v>77</v>
      </c>
      <c r="F4" s="18" t="s">
        <v>64</v>
      </c>
      <c r="G4" s="18" t="s">
        <v>57</v>
      </c>
      <c r="H4" s="18" t="s">
        <v>0</v>
      </c>
      <c r="I4" s="20" t="s">
        <v>76</v>
      </c>
      <c r="K4" s="17" t="s">
        <v>59</v>
      </c>
      <c r="L4" s="18" t="s">
        <v>60</v>
      </c>
      <c r="M4" s="18" t="s">
        <v>61</v>
      </c>
      <c r="N4" s="18" t="s">
        <v>57</v>
      </c>
      <c r="O4" s="18" t="s">
        <v>0</v>
      </c>
      <c r="P4" s="20" t="s">
        <v>78</v>
      </c>
    </row>
    <row r="5" spans="1:16" ht="15" customHeight="1">
      <c r="A5" s="12" t="s">
        <v>1</v>
      </c>
      <c r="B5" s="55" t="s">
        <v>142</v>
      </c>
      <c r="C5" s="55" t="s">
        <v>142</v>
      </c>
      <c r="D5" s="55" t="s">
        <v>142</v>
      </c>
      <c r="E5" s="55" t="s">
        <v>142</v>
      </c>
      <c r="F5" s="55" t="s">
        <v>142</v>
      </c>
      <c r="G5" s="55" t="s">
        <v>142</v>
      </c>
      <c r="H5" s="55" t="s">
        <v>142</v>
      </c>
      <c r="I5" s="55" t="s">
        <v>142</v>
      </c>
      <c r="K5" s="12" t="s">
        <v>1</v>
      </c>
      <c r="L5" s="9">
        <v>0</v>
      </c>
      <c r="M5" s="9">
        <v>1</v>
      </c>
      <c r="N5" s="9">
        <v>0</v>
      </c>
      <c r="O5" s="9">
        <v>1</v>
      </c>
      <c r="P5" s="10">
        <f>IFERROR(Tabell31210[[#This Row],[Bifall]]/Tabell31210[[#This Row],[Totalt]],0)</f>
        <v>0</v>
      </c>
    </row>
    <row r="6" spans="1:16" ht="15" customHeight="1">
      <c r="A6" s="11" t="s">
        <v>108</v>
      </c>
      <c r="B6" s="55" t="s">
        <v>142</v>
      </c>
      <c r="C6" s="55" t="s">
        <v>142</v>
      </c>
      <c r="D6" s="55" t="s">
        <v>142</v>
      </c>
      <c r="E6" s="55" t="s">
        <v>142</v>
      </c>
      <c r="F6" s="55" t="s">
        <v>142</v>
      </c>
      <c r="G6" s="55" t="s">
        <v>142</v>
      </c>
      <c r="H6" s="55" t="s">
        <v>142</v>
      </c>
      <c r="I6" s="55" t="s">
        <v>142</v>
      </c>
      <c r="K6" s="24" t="s">
        <v>2</v>
      </c>
      <c r="L6" s="25">
        <v>0</v>
      </c>
      <c r="M6" s="25">
        <v>0</v>
      </c>
      <c r="N6" s="25">
        <v>1</v>
      </c>
      <c r="O6" s="25">
        <v>1</v>
      </c>
      <c r="P6" s="26">
        <f>IFERROR(Tabell31210[[#This Row],[Bifall]]/Tabell31210[[#This Row],[Totalt]],0)</f>
        <v>0</v>
      </c>
    </row>
    <row r="7" spans="1:16" ht="15" customHeight="1">
      <c r="A7" s="11" t="s">
        <v>2</v>
      </c>
      <c r="B7" s="55" t="s">
        <v>142</v>
      </c>
      <c r="C7" s="55" t="s">
        <v>142</v>
      </c>
      <c r="D7" s="55" t="s">
        <v>142</v>
      </c>
      <c r="E7" s="55" t="s">
        <v>142</v>
      </c>
      <c r="F7" s="55" t="s">
        <v>142</v>
      </c>
      <c r="G7" s="55" t="s">
        <v>142</v>
      </c>
      <c r="H7" s="55" t="s">
        <v>142</v>
      </c>
      <c r="I7" s="55" t="s">
        <v>142</v>
      </c>
      <c r="K7" s="24" t="s">
        <v>3</v>
      </c>
      <c r="L7" s="25">
        <v>0</v>
      </c>
      <c r="M7" s="25">
        <v>0</v>
      </c>
      <c r="N7" s="25">
        <v>4</v>
      </c>
      <c r="O7" s="25">
        <v>4</v>
      </c>
      <c r="P7" s="26">
        <f>IFERROR(Tabell31210[[#This Row],[Bifall]]/Tabell31210[[#This Row],[Totalt]],0)</f>
        <v>0</v>
      </c>
    </row>
    <row r="8" spans="1:16" ht="15" customHeight="1">
      <c r="A8" s="11" t="s">
        <v>96</v>
      </c>
      <c r="B8" s="55" t="s">
        <v>142</v>
      </c>
      <c r="C8" s="55" t="s">
        <v>142</v>
      </c>
      <c r="D8" s="55" t="s">
        <v>142</v>
      </c>
      <c r="E8" s="55" t="s">
        <v>142</v>
      </c>
      <c r="F8" s="55" t="s">
        <v>142</v>
      </c>
      <c r="G8" s="55" t="s">
        <v>142</v>
      </c>
      <c r="H8" s="55" t="s">
        <v>142</v>
      </c>
      <c r="I8" s="55" t="s">
        <v>142</v>
      </c>
      <c r="K8" s="24" t="s">
        <v>4</v>
      </c>
      <c r="L8" s="25">
        <v>4</v>
      </c>
      <c r="M8" s="25">
        <v>0</v>
      </c>
      <c r="N8" s="25">
        <v>2</v>
      </c>
      <c r="O8" s="25">
        <v>6</v>
      </c>
      <c r="P8" s="26">
        <f>IFERROR(Tabell31210[[#This Row],[Bifall]]/Tabell31210[[#This Row],[Totalt]],0)</f>
        <v>0.66666666666666663</v>
      </c>
    </row>
    <row r="9" spans="1:16" ht="15" customHeight="1">
      <c r="A9" s="11" t="s">
        <v>3</v>
      </c>
      <c r="B9" s="55" t="s">
        <v>142</v>
      </c>
      <c r="C9" s="55" t="s">
        <v>142</v>
      </c>
      <c r="D9" s="55" t="s">
        <v>142</v>
      </c>
      <c r="E9" s="55" t="s">
        <v>142</v>
      </c>
      <c r="F9" s="55" t="s">
        <v>142</v>
      </c>
      <c r="G9" s="55" t="s">
        <v>142</v>
      </c>
      <c r="H9" s="55" t="s">
        <v>142</v>
      </c>
      <c r="I9" s="55" t="s">
        <v>142</v>
      </c>
      <c r="K9" s="24" t="s">
        <v>6</v>
      </c>
      <c r="L9" s="25">
        <v>0</v>
      </c>
      <c r="M9" s="25">
        <v>0</v>
      </c>
      <c r="N9" s="25">
        <v>2</v>
      </c>
      <c r="O9" s="25">
        <v>2</v>
      </c>
      <c r="P9" s="26">
        <f>IFERROR(Tabell31210[[#This Row],[Bifall]]/Tabell31210[[#This Row],[Totalt]],0)</f>
        <v>0</v>
      </c>
    </row>
    <row r="10" spans="1:16" ht="15" customHeight="1">
      <c r="A10" s="11" t="s">
        <v>4</v>
      </c>
      <c r="B10" s="55" t="s">
        <v>142</v>
      </c>
      <c r="C10" s="55" t="s">
        <v>142</v>
      </c>
      <c r="D10" s="55" t="s">
        <v>142</v>
      </c>
      <c r="E10" s="55" t="s">
        <v>142</v>
      </c>
      <c r="F10" s="55" t="s">
        <v>142</v>
      </c>
      <c r="G10" s="55" t="s">
        <v>142</v>
      </c>
      <c r="H10" s="55" t="s">
        <v>142</v>
      </c>
      <c r="I10" s="55" t="s">
        <v>142</v>
      </c>
      <c r="K10" s="41" t="s">
        <v>19</v>
      </c>
      <c r="L10" s="43">
        <v>0</v>
      </c>
      <c r="M10" s="43">
        <v>1</v>
      </c>
      <c r="N10" s="43">
        <v>0</v>
      </c>
      <c r="O10" s="43">
        <v>1</v>
      </c>
      <c r="P10" s="44">
        <f>IFERROR(Tabell31210[[#This Row],[Bifall]]/Tabell31210[[#This Row],[Totalt]],0)</f>
        <v>0</v>
      </c>
    </row>
    <row r="11" spans="1:16" ht="15" customHeight="1">
      <c r="A11" s="11" t="s">
        <v>5</v>
      </c>
      <c r="B11" s="55" t="s">
        <v>142</v>
      </c>
      <c r="C11" s="55" t="s">
        <v>142</v>
      </c>
      <c r="D11" s="55" t="s">
        <v>142</v>
      </c>
      <c r="E11" s="55" t="s">
        <v>142</v>
      </c>
      <c r="F11" s="55" t="s">
        <v>142</v>
      </c>
      <c r="G11" s="55" t="s">
        <v>142</v>
      </c>
      <c r="H11" s="55" t="s">
        <v>142</v>
      </c>
      <c r="I11" s="55" t="s">
        <v>142</v>
      </c>
      <c r="K11" s="41" t="s">
        <v>21</v>
      </c>
      <c r="L11" s="43">
        <v>1</v>
      </c>
      <c r="M11" s="43">
        <v>0</v>
      </c>
      <c r="N11" s="43">
        <v>1</v>
      </c>
      <c r="O11" s="43">
        <v>2</v>
      </c>
      <c r="P11" s="44">
        <f>IFERROR(Tabell31210[[#This Row],[Bifall]]/Tabell31210[[#This Row],[Totalt]],0)</f>
        <v>0.5</v>
      </c>
    </row>
    <row r="12" spans="1:16" ht="15" customHeight="1">
      <c r="A12" s="11" t="s">
        <v>6</v>
      </c>
      <c r="B12" s="55" t="s">
        <v>142</v>
      </c>
      <c r="C12" s="55" t="s">
        <v>142</v>
      </c>
      <c r="D12" s="55" t="s">
        <v>142</v>
      </c>
      <c r="E12" s="55" t="s">
        <v>142</v>
      </c>
      <c r="F12" s="55" t="s">
        <v>142</v>
      </c>
      <c r="G12" s="55" t="s">
        <v>142</v>
      </c>
      <c r="H12" s="55" t="s">
        <v>142</v>
      </c>
      <c r="I12" s="55" t="s">
        <v>142</v>
      </c>
      <c r="K12" s="41" t="s">
        <v>144</v>
      </c>
      <c r="L12" s="43">
        <v>1</v>
      </c>
      <c r="M12" s="43">
        <v>0</v>
      </c>
      <c r="N12" s="43">
        <v>0</v>
      </c>
      <c r="O12" s="43">
        <v>1</v>
      </c>
      <c r="P12" s="44">
        <f>IFERROR(Tabell31210[[#This Row],[Bifall]]/Tabell31210[[#This Row],[Totalt]],0)</f>
        <v>1</v>
      </c>
    </row>
    <row r="13" spans="1:16" ht="15" customHeight="1">
      <c r="A13" s="11" t="s">
        <v>109</v>
      </c>
      <c r="B13" s="55" t="s">
        <v>142</v>
      </c>
      <c r="C13" s="55" t="s">
        <v>142</v>
      </c>
      <c r="D13" s="55" t="s">
        <v>142</v>
      </c>
      <c r="E13" s="55" t="s">
        <v>142</v>
      </c>
      <c r="F13" s="55" t="s">
        <v>142</v>
      </c>
      <c r="G13" s="55" t="s">
        <v>142</v>
      </c>
      <c r="H13" s="55" t="s">
        <v>142</v>
      </c>
      <c r="I13" s="55" t="s">
        <v>142</v>
      </c>
      <c r="K13" s="41" t="s">
        <v>27</v>
      </c>
      <c r="L13" s="43">
        <v>0</v>
      </c>
      <c r="M13" s="43">
        <v>1</v>
      </c>
      <c r="N13" s="43">
        <v>0</v>
      </c>
      <c r="O13" s="43">
        <v>1</v>
      </c>
      <c r="P13" s="44">
        <f>IFERROR(Tabell31210[[#This Row],[Bifall]]/Tabell31210[[#This Row],[Totalt]],0)</f>
        <v>0</v>
      </c>
    </row>
    <row r="14" spans="1:16" ht="15" customHeight="1">
      <c r="A14" s="11" t="s">
        <v>110</v>
      </c>
      <c r="B14" s="55" t="s">
        <v>142</v>
      </c>
      <c r="C14" s="55" t="s">
        <v>142</v>
      </c>
      <c r="D14" s="55" t="s">
        <v>142</v>
      </c>
      <c r="E14" s="55" t="s">
        <v>142</v>
      </c>
      <c r="F14" s="55" t="s">
        <v>142</v>
      </c>
      <c r="G14" s="55" t="s">
        <v>142</v>
      </c>
      <c r="H14" s="55" t="s">
        <v>142</v>
      </c>
      <c r="I14" s="55" t="s">
        <v>142</v>
      </c>
      <c r="K14" s="41" t="s">
        <v>133</v>
      </c>
      <c r="L14" s="43">
        <v>2</v>
      </c>
      <c r="M14" s="43">
        <v>0</v>
      </c>
      <c r="N14" s="43">
        <v>0</v>
      </c>
      <c r="O14" s="43">
        <v>2</v>
      </c>
      <c r="P14" s="44">
        <f>IFERROR(Tabell31210[[#This Row],[Bifall]]/Tabell31210[[#This Row],[Totalt]],0)</f>
        <v>1</v>
      </c>
    </row>
    <row r="15" spans="1:16" ht="15" customHeight="1">
      <c r="A15" s="11" t="s">
        <v>7</v>
      </c>
      <c r="B15" s="55" t="s">
        <v>142</v>
      </c>
      <c r="C15" s="55" t="s">
        <v>142</v>
      </c>
      <c r="D15" s="55" t="s">
        <v>142</v>
      </c>
      <c r="E15" s="55" t="s">
        <v>142</v>
      </c>
      <c r="F15" s="55" t="s">
        <v>142</v>
      </c>
      <c r="G15" s="55" t="s">
        <v>142</v>
      </c>
      <c r="H15" s="55" t="s">
        <v>142</v>
      </c>
      <c r="I15" s="55" t="s">
        <v>142</v>
      </c>
      <c r="K15" s="41" t="s">
        <v>32</v>
      </c>
      <c r="L15" s="43">
        <v>0</v>
      </c>
      <c r="M15" s="43">
        <v>0</v>
      </c>
      <c r="N15" s="43">
        <v>1</v>
      </c>
      <c r="O15" s="43">
        <v>1</v>
      </c>
      <c r="P15" s="44">
        <f>IFERROR(Tabell31210[[#This Row],[Bifall]]/Tabell31210[[#This Row],[Totalt]],0)</f>
        <v>0</v>
      </c>
    </row>
    <row r="16" spans="1:16" ht="15" customHeight="1">
      <c r="A16" s="11" t="s">
        <v>89</v>
      </c>
      <c r="B16" s="55" t="s">
        <v>142</v>
      </c>
      <c r="C16" s="55" t="s">
        <v>142</v>
      </c>
      <c r="D16" s="55" t="s">
        <v>142</v>
      </c>
      <c r="E16" s="55" t="s">
        <v>142</v>
      </c>
      <c r="F16" s="55" t="s">
        <v>142</v>
      </c>
      <c r="G16" s="55" t="s">
        <v>142</v>
      </c>
      <c r="H16" s="55" t="s">
        <v>142</v>
      </c>
      <c r="I16" s="55" t="s">
        <v>142</v>
      </c>
      <c r="K16" s="41" t="s">
        <v>35</v>
      </c>
      <c r="L16" s="43">
        <v>0</v>
      </c>
      <c r="M16" s="43">
        <v>0</v>
      </c>
      <c r="N16" s="43">
        <v>2</v>
      </c>
      <c r="O16" s="43">
        <v>2</v>
      </c>
      <c r="P16" s="44">
        <f>IFERROR(Tabell31210[[#This Row],[Bifall]]/Tabell31210[[#This Row],[Totalt]],0)</f>
        <v>0</v>
      </c>
    </row>
    <row r="17" spans="1:16" ht="15" customHeight="1">
      <c r="A17" s="11" t="s">
        <v>111</v>
      </c>
      <c r="B17" s="55" t="s">
        <v>142</v>
      </c>
      <c r="C17" s="55" t="s">
        <v>142</v>
      </c>
      <c r="D17" s="55" t="s">
        <v>142</v>
      </c>
      <c r="E17" s="55" t="s">
        <v>142</v>
      </c>
      <c r="F17" s="55" t="s">
        <v>142</v>
      </c>
      <c r="G17" s="55" t="s">
        <v>142</v>
      </c>
      <c r="H17" s="55" t="s">
        <v>142</v>
      </c>
      <c r="I17" s="55" t="s">
        <v>142</v>
      </c>
      <c r="K17" s="41" t="s">
        <v>37</v>
      </c>
      <c r="L17" s="43">
        <v>1</v>
      </c>
      <c r="M17" s="43">
        <v>0</v>
      </c>
      <c r="N17" s="43">
        <v>4</v>
      </c>
      <c r="O17" s="43">
        <v>5</v>
      </c>
      <c r="P17" s="44">
        <f>IFERROR(Tabell31210[[#This Row],[Bifall]]/Tabell31210[[#This Row],[Totalt]],0)</f>
        <v>0.2</v>
      </c>
    </row>
    <row r="18" spans="1:16" ht="15" customHeight="1">
      <c r="A18" s="11" t="s">
        <v>8</v>
      </c>
      <c r="B18" s="55" t="s">
        <v>142</v>
      </c>
      <c r="C18" s="55" t="s">
        <v>142</v>
      </c>
      <c r="D18" s="55" t="s">
        <v>142</v>
      </c>
      <c r="E18" s="55" t="s">
        <v>142</v>
      </c>
      <c r="F18" s="55" t="s">
        <v>142</v>
      </c>
      <c r="G18" s="55" t="s">
        <v>142</v>
      </c>
      <c r="H18" s="55" t="s">
        <v>142</v>
      </c>
      <c r="I18" s="55" t="s">
        <v>142</v>
      </c>
      <c r="K18" s="41" t="s">
        <v>45</v>
      </c>
      <c r="L18" s="43">
        <v>2</v>
      </c>
      <c r="M18" s="43">
        <v>0</v>
      </c>
      <c r="N18" s="43">
        <v>1</v>
      </c>
      <c r="O18" s="43">
        <v>3</v>
      </c>
      <c r="P18" s="44">
        <f>IFERROR(Tabell31210[[#This Row],[Bifall]]/Tabell31210[[#This Row],[Totalt]],0)</f>
        <v>0.66666666666666663</v>
      </c>
    </row>
    <row r="19" spans="1:16" ht="15" customHeight="1">
      <c r="A19" s="11" t="s">
        <v>112</v>
      </c>
      <c r="B19" s="55" t="s">
        <v>142</v>
      </c>
      <c r="C19" s="55" t="s">
        <v>142</v>
      </c>
      <c r="D19" s="55" t="s">
        <v>142</v>
      </c>
      <c r="E19" s="55" t="s">
        <v>142</v>
      </c>
      <c r="F19" s="55" t="s">
        <v>142</v>
      </c>
      <c r="G19" s="55" t="s">
        <v>142</v>
      </c>
      <c r="H19" s="55" t="s">
        <v>142</v>
      </c>
      <c r="I19" s="55" t="s">
        <v>142</v>
      </c>
      <c r="K19" s="41" t="s">
        <v>52</v>
      </c>
      <c r="L19" s="43">
        <v>4471</v>
      </c>
      <c r="M19" s="43">
        <v>37</v>
      </c>
      <c r="N19" s="43">
        <v>1273</v>
      </c>
      <c r="O19" s="43">
        <v>5781</v>
      </c>
      <c r="P19" s="44">
        <f>IFERROR(Tabell31210[[#This Row],[Bifall]]/Tabell31210[[#This Row],[Totalt]],0)</f>
        <v>0.77339560629648851</v>
      </c>
    </row>
    <row r="20" spans="1:16" ht="15" customHeight="1">
      <c r="A20" s="11" t="s">
        <v>9</v>
      </c>
      <c r="B20" s="55" t="s">
        <v>142</v>
      </c>
      <c r="C20" s="55" t="s">
        <v>142</v>
      </c>
      <c r="D20" s="55" t="s">
        <v>142</v>
      </c>
      <c r="E20" s="55" t="s">
        <v>142</v>
      </c>
      <c r="F20" s="55" t="s">
        <v>142</v>
      </c>
      <c r="G20" s="55" t="s">
        <v>142</v>
      </c>
      <c r="H20" s="55" t="s">
        <v>142</v>
      </c>
      <c r="I20" s="55" t="s">
        <v>142</v>
      </c>
      <c r="K20" s="41" t="s">
        <v>98</v>
      </c>
      <c r="L20" s="43">
        <v>4</v>
      </c>
      <c r="M20" s="43">
        <v>0</v>
      </c>
      <c r="N20" s="43">
        <v>0</v>
      </c>
      <c r="O20" s="43">
        <v>4</v>
      </c>
      <c r="P20" s="44">
        <f>IFERROR(Tabell31210[[#This Row],[Bifall]]/Tabell31210[[#This Row],[Totalt]],0)</f>
        <v>1</v>
      </c>
    </row>
    <row r="21" spans="1:16" ht="15" customHeight="1">
      <c r="A21" s="11" t="s">
        <v>106</v>
      </c>
      <c r="B21" s="55" t="s">
        <v>142</v>
      </c>
      <c r="C21" s="55" t="s">
        <v>142</v>
      </c>
      <c r="D21" s="55" t="s">
        <v>142</v>
      </c>
      <c r="E21" s="55" t="s">
        <v>142</v>
      </c>
      <c r="F21" s="55" t="s">
        <v>142</v>
      </c>
      <c r="G21" s="55" t="s">
        <v>142</v>
      </c>
      <c r="H21" s="55" t="s">
        <v>142</v>
      </c>
      <c r="I21" s="55" t="s">
        <v>142</v>
      </c>
      <c r="K21" s="41" t="s">
        <v>53</v>
      </c>
      <c r="L21" s="43">
        <v>1</v>
      </c>
      <c r="M21" s="43">
        <v>0</v>
      </c>
      <c r="N21" s="43">
        <v>0</v>
      </c>
      <c r="O21" s="43">
        <v>1</v>
      </c>
      <c r="P21" s="44">
        <f>IFERROR(Tabell31210[[#This Row],[Bifall]]/Tabell31210[[#This Row],[Totalt]],0)</f>
        <v>1</v>
      </c>
    </row>
    <row r="22" spans="1:16" ht="15" customHeight="1">
      <c r="A22" s="11" t="s">
        <v>10</v>
      </c>
      <c r="B22" s="55" t="s">
        <v>142</v>
      </c>
      <c r="C22" s="55" t="s">
        <v>142</v>
      </c>
      <c r="D22" s="55" t="s">
        <v>142</v>
      </c>
      <c r="E22" s="55" t="s">
        <v>142</v>
      </c>
      <c r="F22" s="55" t="s">
        <v>142</v>
      </c>
      <c r="G22" s="55" t="s">
        <v>142</v>
      </c>
      <c r="H22" s="55" t="s">
        <v>142</v>
      </c>
      <c r="I22" s="55" t="s">
        <v>142</v>
      </c>
      <c r="K22" s="41" t="s">
        <v>0</v>
      </c>
      <c r="L22" s="43">
        <v>4487</v>
      </c>
      <c r="M22" s="43">
        <v>40</v>
      </c>
      <c r="N22" s="43">
        <v>1291</v>
      </c>
      <c r="O22" s="43">
        <v>5818</v>
      </c>
      <c r="P22" s="44">
        <f>IFERROR(Tabell31210[[#This Row],[Bifall]]/Tabell31210[[#This Row],[Totalt]],0)</f>
        <v>0.77122722585080783</v>
      </c>
    </row>
    <row r="23" spans="1:16" ht="15" customHeight="1">
      <c r="A23" s="11" t="s">
        <v>11</v>
      </c>
      <c r="B23" s="55" t="s">
        <v>142</v>
      </c>
      <c r="C23" s="55" t="s">
        <v>142</v>
      </c>
      <c r="D23" s="55" t="s">
        <v>142</v>
      </c>
      <c r="E23" s="55" t="s">
        <v>142</v>
      </c>
      <c r="F23" s="55" t="s">
        <v>142</v>
      </c>
      <c r="G23" s="55" t="s">
        <v>142</v>
      </c>
      <c r="H23" s="55" t="s">
        <v>142</v>
      </c>
      <c r="I23" s="55" t="s">
        <v>142</v>
      </c>
      <c r="K23" s="41" t="s">
        <v>136</v>
      </c>
    </row>
    <row r="24" spans="1:16" ht="15" customHeight="1">
      <c r="A24" s="11" t="s">
        <v>12</v>
      </c>
      <c r="B24" s="55" t="s">
        <v>142</v>
      </c>
      <c r="C24" s="55" t="s">
        <v>142</v>
      </c>
      <c r="D24" s="55" t="s">
        <v>142</v>
      </c>
      <c r="E24" s="55" t="s">
        <v>142</v>
      </c>
      <c r="F24" s="55" t="s">
        <v>142</v>
      </c>
      <c r="G24" s="55" t="s">
        <v>142</v>
      </c>
      <c r="H24" s="55" t="s">
        <v>142</v>
      </c>
      <c r="I24" s="55" t="s">
        <v>142</v>
      </c>
    </row>
    <row r="25" spans="1:16" ht="15" customHeight="1">
      <c r="A25" s="11" t="s">
        <v>13</v>
      </c>
      <c r="B25" s="55" t="s">
        <v>142</v>
      </c>
      <c r="C25" s="55" t="s">
        <v>142</v>
      </c>
      <c r="D25" s="55" t="s">
        <v>142</v>
      </c>
      <c r="E25" s="55" t="s">
        <v>142</v>
      </c>
      <c r="F25" s="55" t="s">
        <v>142</v>
      </c>
      <c r="G25" s="55" t="s">
        <v>142</v>
      </c>
      <c r="H25" s="55" t="s">
        <v>142</v>
      </c>
      <c r="I25" s="55" t="s">
        <v>142</v>
      </c>
    </row>
    <row r="26" spans="1:16" ht="15" customHeight="1">
      <c r="A26" s="11" t="s">
        <v>14</v>
      </c>
      <c r="B26" s="55" t="s">
        <v>142</v>
      </c>
      <c r="C26" s="55" t="s">
        <v>142</v>
      </c>
      <c r="D26" s="55" t="s">
        <v>142</v>
      </c>
      <c r="E26" s="55" t="s">
        <v>142</v>
      </c>
      <c r="F26" s="55" t="s">
        <v>142</v>
      </c>
      <c r="G26" s="55" t="s">
        <v>142</v>
      </c>
      <c r="H26" s="55" t="s">
        <v>142</v>
      </c>
      <c r="I26" s="55" t="s">
        <v>142</v>
      </c>
    </row>
    <row r="27" spans="1:16" ht="15" customHeight="1">
      <c r="A27" s="11" t="s">
        <v>91</v>
      </c>
      <c r="B27" s="55" t="s">
        <v>142</v>
      </c>
      <c r="C27" s="55" t="s">
        <v>142</v>
      </c>
      <c r="D27" s="55" t="s">
        <v>142</v>
      </c>
      <c r="E27" s="55" t="s">
        <v>142</v>
      </c>
      <c r="F27" s="55" t="s">
        <v>142</v>
      </c>
      <c r="G27" s="55" t="s">
        <v>142</v>
      </c>
      <c r="H27" s="55" t="s">
        <v>142</v>
      </c>
      <c r="I27" s="55" t="s">
        <v>142</v>
      </c>
    </row>
    <row r="28" spans="1:16" ht="15" customHeight="1">
      <c r="A28" s="11" t="s">
        <v>101</v>
      </c>
      <c r="B28" s="55" t="s">
        <v>142</v>
      </c>
      <c r="C28" s="55" t="s">
        <v>142</v>
      </c>
      <c r="D28" s="55" t="s">
        <v>142</v>
      </c>
      <c r="E28" s="55" t="s">
        <v>142</v>
      </c>
      <c r="F28" s="55" t="s">
        <v>142</v>
      </c>
      <c r="G28" s="55" t="s">
        <v>142</v>
      </c>
      <c r="H28" s="55" t="s">
        <v>142</v>
      </c>
      <c r="I28" s="55" t="s">
        <v>142</v>
      </c>
    </row>
    <row r="29" spans="1:16" ht="15" customHeight="1">
      <c r="A29" s="11" t="s">
        <v>15</v>
      </c>
      <c r="B29" s="55" t="s">
        <v>142</v>
      </c>
      <c r="C29" s="55" t="s">
        <v>142</v>
      </c>
      <c r="D29" s="55" t="s">
        <v>142</v>
      </c>
      <c r="E29" s="55" t="s">
        <v>142</v>
      </c>
      <c r="F29" s="55" t="s">
        <v>142</v>
      </c>
      <c r="G29" s="55" t="s">
        <v>142</v>
      </c>
      <c r="H29" s="55" t="s">
        <v>142</v>
      </c>
      <c r="I29" s="55" t="s">
        <v>142</v>
      </c>
    </row>
    <row r="30" spans="1:16" ht="15" customHeight="1">
      <c r="A30" s="11" t="s">
        <v>16</v>
      </c>
      <c r="B30" s="55" t="s">
        <v>142</v>
      </c>
      <c r="C30" s="55" t="s">
        <v>142</v>
      </c>
      <c r="D30" s="55" t="s">
        <v>142</v>
      </c>
      <c r="E30" s="55" t="s">
        <v>142</v>
      </c>
      <c r="F30" s="55" t="s">
        <v>142</v>
      </c>
      <c r="G30" s="55" t="s">
        <v>142</v>
      </c>
      <c r="H30" s="55" t="s">
        <v>142</v>
      </c>
      <c r="I30" s="55" t="s">
        <v>142</v>
      </c>
    </row>
    <row r="31" spans="1:16" ht="15" customHeight="1">
      <c r="A31" s="11" t="s">
        <v>17</v>
      </c>
      <c r="B31" s="55" t="s">
        <v>142</v>
      </c>
      <c r="C31" s="55" t="s">
        <v>142</v>
      </c>
      <c r="D31" s="55" t="s">
        <v>142</v>
      </c>
      <c r="E31" s="55" t="s">
        <v>142</v>
      </c>
      <c r="F31" s="55" t="s">
        <v>142</v>
      </c>
      <c r="G31" s="55" t="s">
        <v>142</v>
      </c>
      <c r="H31" s="55" t="s">
        <v>142</v>
      </c>
      <c r="I31" s="55" t="s">
        <v>142</v>
      </c>
    </row>
    <row r="32" spans="1:16" ht="15" customHeight="1">
      <c r="A32" s="11" t="s">
        <v>138</v>
      </c>
      <c r="B32" s="55" t="s">
        <v>142</v>
      </c>
      <c r="C32" s="55" t="s">
        <v>142</v>
      </c>
      <c r="D32" s="55" t="s">
        <v>142</v>
      </c>
      <c r="E32" s="55" t="s">
        <v>142</v>
      </c>
      <c r="F32" s="55" t="s">
        <v>142</v>
      </c>
      <c r="G32" s="55" t="s">
        <v>142</v>
      </c>
      <c r="H32" s="55" t="s">
        <v>142</v>
      </c>
      <c r="I32" s="55" t="s">
        <v>142</v>
      </c>
    </row>
    <row r="33" spans="1:9" ht="15" customHeight="1">
      <c r="A33" s="11" t="s">
        <v>92</v>
      </c>
      <c r="B33" s="55" t="s">
        <v>142</v>
      </c>
      <c r="C33" s="55" t="s">
        <v>142</v>
      </c>
      <c r="D33" s="55" t="s">
        <v>142</v>
      </c>
      <c r="E33" s="55" t="s">
        <v>142</v>
      </c>
      <c r="F33" s="55" t="s">
        <v>142</v>
      </c>
      <c r="G33" s="55" t="s">
        <v>142</v>
      </c>
      <c r="H33" s="55" t="s">
        <v>142</v>
      </c>
      <c r="I33" s="55" t="s">
        <v>142</v>
      </c>
    </row>
    <row r="34" spans="1:9" ht="15" customHeight="1">
      <c r="A34" s="11" t="s">
        <v>123</v>
      </c>
      <c r="B34" s="55" t="s">
        <v>142</v>
      </c>
      <c r="C34" s="55" t="s">
        <v>142</v>
      </c>
      <c r="D34" s="55" t="s">
        <v>142</v>
      </c>
      <c r="E34" s="55" t="s">
        <v>142</v>
      </c>
      <c r="F34" s="55" t="s">
        <v>142</v>
      </c>
      <c r="G34" s="55" t="s">
        <v>142</v>
      </c>
      <c r="H34" s="55" t="s">
        <v>142</v>
      </c>
      <c r="I34" s="55" t="s">
        <v>142</v>
      </c>
    </row>
    <row r="35" spans="1:9" ht="15" customHeight="1">
      <c r="A35" s="11" t="s">
        <v>113</v>
      </c>
      <c r="B35" s="55" t="s">
        <v>142</v>
      </c>
      <c r="C35" s="55" t="s">
        <v>142</v>
      </c>
      <c r="D35" s="55" t="s">
        <v>142</v>
      </c>
      <c r="E35" s="55" t="s">
        <v>142</v>
      </c>
      <c r="F35" s="55" t="s">
        <v>142</v>
      </c>
      <c r="G35" s="55" t="s">
        <v>142</v>
      </c>
      <c r="H35" s="55" t="s">
        <v>142</v>
      </c>
      <c r="I35" s="55" t="s">
        <v>142</v>
      </c>
    </row>
    <row r="36" spans="1:9" ht="15" customHeight="1">
      <c r="A36" s="11" t="s">
        <v>18</v>
      </c>
      <c r="B36" s="55" t="s">
        <v>142</v>
      </c>
      <c r="C36" s="55" t="s">
        <v>142</v>
      </c>
      <c r="D36" s="55" t="s">
        <v>142</v>
      </c>
      <c r="E36" s="55" t="s">
        <v>142</v>
      </c>
      <c r="F36" s="55" t="s">
        <v>142</v>
      </c>
      <c r="G36" s="55" t="s">
        <v>142</v>
      </c>
      <c r="H36" s="55" t="s">
        <v>142</v>
      </c>
      <c r="I36" s="55" t="s">
        <v>142</v>
      </c>
    </row>
    <row r="37" spans="1:9" ht="15" customHeight="1">
      <c r="A37" s="11" t="s">
        <v>19</v>
      </c>
      <c r="B37" s="55" t="s">
        <v>142</v>
      </c>
      <c r="C37" s="55" t="s">
        <v>142</v>
      </c>
      <c r="D37" s="55" t="s">
        <v>142</v>
      </c>
      <c r="E37" s="55" t="s">
        <v>142</v>
      </c>
      <c r="F37" s="55" t="s">
        <v>142</v>
      </c>
      <c r="G37" s="55" t="s">
        <v>142</v>
      </c>
      <c r="H37" s="55" t="s">
        <v>142</v>
      </c>
      <c r="I37" s="55" t="s">
        <v>142</v>
      </c>
    </row>
    <row r="38" spans="1:9" ht="15" customHeight="1">
      <c r="A38" s="11" t="s">
        <v>87</v>
      </c>
      <c r="B38" s="55" t="s">
        <v>142</v>
      </c>
      <c r="C38" s="55" t="s">
        <v>142</v>
      </c>
      <c r="D38" s="55" t="s">
        <v>142</v>
      </c>
      <c r="E38" s="55" t="s">
        <v>142</v>
      </c>
      <c r="F38" s="55" t="s">
        <v>142</v>
      </c>
      <c r="G38" s="55" t="s">
        <v>142</v>
      </c>
      <c r="H38" s="55" t="s">
        <v>142</v>
      </c>
      <c r="I38" s="55" t="s">
        <v>142</v>
      </c>
    </row>
    <row r="39" spans="1:9" ht="15" customHeight="1">
      <c r="A39" s="11" t="s">
        <v>20</v>
      </c>
      <c r="B39" s="55" t="s">
        <v>142</v>
      </c>
      <c r="C39" s="55" t="s">
        <v>142</v>
      </c>
      <c r="D39" s="55" t="s">
        <v>142</v>
      </c>
      <c r="E39" s="55" t="s">
        <v>142</v>
      </c>
      <c r="F39" s="55" t="s">
        <v>142</v>
      </c>
      <c r="G39" s="55" t="s">
        <v>142</v>
      </c>
      <c r="H39" s="55" t="s">
        <v>142</v>
      </c>
      <c r="I39" s="55" t="s">
        <v>142</v>
      </c>
    </row>
    <row r="40" spans="1:9" ht="15" customHeight="1">
      <c r="A40" s="11" t="s">
        <v>21</v>
      </c>
      <c r="B40" s="55" t="s">
        <v>142</v>
      </c>
      <c r="C40" s="55" t="s">
        <v>142</v>
      </c>
      <c r="D40" s="55" t="s">
        <v>142</v>
      </c>
      <c r="E40" s="55" t="s">
        <v>142</v>
      </c>
      <c r="F40" s="55" t="s">
        <v>142</v>
      </c>
      <c r="G40" s="55" t="s">
        <v>142</v>
      </c>
      <c r="H40" s="55" t="s">
        <v>142</v>
      </c>
      <c r="I40" s="55" t="s">
        <v>142</v>
      </c>
    </row>
    <row r="41" spans="1:9" ht="15" customHeight="1">
      <c r="A41" s="11" t="s">
        <v>114</v>
      </c>
      <c r="B41" s="55" t="s">
        <v>142</v>
      </c>
      <c r="C41" s="55" t="s">
        <v>142</v>
      </c>
      <c r="D41" s="55" t="s">
        <v>142</v>
      </c>
      <c r="E41" s="55" t="s">
        <v>142</v>
      </c>
      <c r="F41" s="55" t="s">
        <v>142</v>
      </c>
      <c r="G41" s="55" t="s">
        <v>142</v>
      </c>
      <c r="H41" s="55" t="s">
        <v>142</v>
      </c>
      <c r="I41" s="55" t="s">
        <v>142</v>
      </c>
    </row>
    <row r="42" spans="1:9" ht="15" customHeight="1">
      <c r="A42" s="11" t="s">
        <v>22</v>
      </c>
      <c r="B42" s="55" t="s">
        <v>142</v>
      </c>
      <c r="C42" s="55" t="s">
        <v>142</v>
      </c>
      <c r="D42" s="55" t="s">
        <v>142</v>
      </c>
      <c r="E42" s="55" t="s">
        <v>142</v>
      </c>
      <c r="F42" s="55" t="s">
        <v>142</v>
      </c>
      <c r="G42" s="55" t="s">
        <v>142</v>
      </c>
      <c r="H42" s="55" t="s">
        <v>142</v>
      </c>
      <c r="I42" s="55" t="s">
        <v>142</v>
      </c>
    </row>
    <row r="43" spans="1:9" ht="15" customHeight="1">
      <c r="A43" s="11" t="s">
        <v>23</v>
      </c>
      <c r="B43" s="55" t="s">
        <v>142</v>
      </c>
      <c r="C43" s="55" t="s">
        <v>142</v>
      </c>
      <c r="D43" s="55" t="s">
        <v>142</v>
      </c>
      <c r="E43" s="55" t="s">
        <v>142</v>
      </c>
      <c r="F43" s="55" t="s">
        <v>142</v>
      </c>
      <c r="G43" s="55" t="s">
        <v>142</v>
      </c>
      <c r="H43" s="55" t="s">
        <v>142</v>
      </c>
      <c r="I43" s="55" t="s">
        <v>142</v>
      </c>
    </row>
    <row r="44" spans="1:9" ht="15" customHeight="1">
      <c r="A44" s="11" t="s">
        <v>93</v>
      </c>
      <c r="B44" s="55" t="s">
        <v>142</v>
      </c>
      <c r="C44" s="55" t="s">
        <v>142</v>
      </c>
      <c r="D44" s="55" t="s">
        <v>142</v>
      </c>
      <c r="E44" s="55" t="s">
        <v>142</v>
      </c>
      <c r="F44" s="55" t="s">
        <v>142</v>
      </c>
      <c r="G44" s="55" t="s">
        <v>142</v>
      </c>
      <c r="H44" s="55" t="s">
        <v>142</v>
      </c>
      <c r="I44" s="55" t="s">
        <v>142</v>
      </c>
    </row>
    <row r="45" spans="1:9" ht="15" customHeight="1">
      <c r="A45" s="11" t="s">
        <v>24</v>
      </c>
      <c r="B45" s="55" t="s">
        <v>142</v>
      </c>
      <c r="C45" s="55" t="s">
        <v>142</v>
      </c>
      <c r="D45" s="55" t="s">
        <v>142</v>
      </c>
      <c r="E45" s="55" t="s">
        <v>142</v>
      </c>
      <c r="F45" s="55" t="s">
        <v>142</v>
      </c>
      <c r="G45" s="55" t="s">
        <v>142</v>
      </c>
      <c r="H45" s="55" t="s">
        <v>142</v>
      </c>
      <c r="I45" s="55" t="s">
        <v>142</v>
      </c>
    </row>
    <row r="46" spans="1:9" ht="15" customHeight="1">
      <c r="A46" s="11" t="s">
        <v>25</v>
      </c>
      <c r="B46" s="55" t="s">
        <v>142</v>
      </c>
      <c r="C46" s="55" t="s">
        <v>142</v>
      </c>
      <c r="D46" s="55" t="s">
        <v>142</v>
      </c>
      <c r="E46" s="55" t="s">
        <v>142</v>
      </c>
      <c r="F46" s="55" t="s">
        <v>142</v>
      </c>
      <c r="G46" s="55" t="s">
        <v>142</v>
      </c>
      <c r="H46" s="55" t="s">
        <v>142</v>
      </c>
      <c r="I46" s="55" t="s">
        <v>142</v>
      </c>
    </row>
    <row r="47" spans="1:9" ht="15" customHeight="1">
      <c r="A47" s="11" t="s">
        <v>70</v>
      </c>
      <c r="B47" s="55" t="s">
        <v>142</v>
      </c>
      <c r="C47" s="55" t="s">
        <v>142</v>
      </c>
      <c r="D47" s="55" t="s">
        <v>142</v>
      </c>
      <c r="E47" s="55" t="s">
        <v>142</v>
      </c>
      <c r="F47" s="55" t="s">
        <v>142</v>
      </c>
      <c r="G47" s="55" t="s">
        <v>142</v>
      </c>
      <c r="H47" s="55" t="s">
        <v>142</v>
      </c>
      <c r="I47" s="55" t="s">
        <v>142</v>
      </c>
    </row>
    <row r="48" spans="1:9" ht="15" customHeight="1">
      <c r="A48" s="11" t="s">
        <v>26</v>
      </c>
      <c r="B48" s="55" t="s">
        <v>142</v>
      </c>
      <c r="C48" s="55" t="s">
        <v>142</v>
      </c>
      <c r="D48" s="55" t="s">
        <v>142</v>
      </c>
      <c r="E48" s="55" t="s">
        <v>142</v>
      </c>
      <c r="F48" s="55" t="s">
        <v>142</v>
      </c>
      <c r="G48" s="55" t="s">
        <v>142</v>
      </c>
      <c r="H48" s="55" t="s">
        <v>142</v>
      </c>
      <c r="I48" s="55" t="s">
        <v>142</v>
      </c>
    </row>
    <row r="49" spans="1:9" ht="15" customHeight="1">
      <c r="A49" s="11" t="s">
        <v>124</v>
      </c>
      <c r="B49" s="55" t="s">
        <v>142</v>
      </c>
      <c r="C49" s="55" t="s">
        <v>142</v>
      </c>
      <c r="D49" s="55" t="s">
        <v>142</v>
      </c>
      <c r="E49" s="55" t="s">
        <v>142</v>
      </c>
      <c r="F49" s="55" t="s">
        <v>142</v>
      </c>
      <c r="G49" s="55" t="s">
        <v>142</v>
      </c>
      <c r="H49" s="55" t="s">
        <v>142</v>
      </c>
      <c r="I49" s="55" t="s">
        <v>142</v>
      </c>
    </row>
    <row r="50" spans="1:9" ht="15" customHeight="1">
      <c r="A50" s="11" t="s">
        <v>27</v>
      </c>
      <c r="B50" s="55" t="s">
        <v>142</v>
      </c>
      <c r="C50" s="55" t="s">
        <v>142</v>
      </c>
      <c r="D50" s="55" t="s">
        <v>142</v>
      </c>
      <c r="E50" s="55" t="s">
        <v>142</v>
      </c>
      <c r="F50" s="55" t="s">
        <v>142</v>
      </c>
      <c r="G50" s="55" t="s">
        <v>142</v>
      </c>
      <c r="H50" s="55" t="s">
        <v>142</v>
      </c>
      <c r="I50" s="55" t="s">
        <v>142</v>
      </c>
    </row>
    <row r="51" spans="1:9" ht="15" customHeight="1">
      <c r="A51" s="11" t="s">
        <v>120</v>
      </c>
      <c r="B51" s="55" t="s">
        <v>142</v>
      </c>
      <c r="C51" s="55" t="s">
        <v>142</v>
      </c>
      <c r="D51" s="55" t="s">
        <v>142</v>
      </c>
      <c r="E51" s="55" t="s">
        <v>142</v>
      </c>
      <c r="F51" s="55" t="s">
        <v>142</v>
      </c>
      <c r="G51" s="55" t="s">
        <v>142</v>
      </c>
      <c r="H51" s="55" t="s">
        <v>142</v>
      </c>
      <c r="I51" s="55" t="s">
        <v>142</v>
      </c>
    </row>
    <row r="52" spans="1:9" ht="15" customHeight="1">
      <c r="A52" s="11" t="s">
        <v>28</v>
      </c>
      <c r="B52" s="55" t="s">
        <v>142</v>
      </c>
      <c r="C52" s="55" t="s">
        <v>142</v>
      </c>
      <c r="D52" s="55" t="s">
        <v>142</v>
      </c>
      <c r="E52" s="55" t="s">
        <v>142</v>
      </c>
      <c r="F52" s="55" t="s">
        <v>142</v>
      </c>
      <c r="G52" s="55" t="s">
        <v>142</v>
      </c>
      <c r="H52" s="55" t="s">
        <v>142</v>
      </c>
      <c r="I52" s="55" t="s">
        <v>142</v>
      </c>
    </row>
    <row r="53" spans="1:9" ht="15" customHeight="1">
      <c r="A53" s="11" t="s">
        <v>125</v>
      </c>
      <c r="B53" s="55" t="s">
        <v>142</v>
      </c>
      <c r="C53" s="55" t="s">
        <v>142</v>
      </c>
      <c r="D53" s="55" t="s">
        <v>142</v>
      </c>
      <c r="E53" s="55" t="s">
        <v>142</v>
      </c>
      <c r="F53" s="55" t="s">
        <v>142</v>
      </c>
      <c r="G53" s="55" t="s">
        <v>142</v>
      </c>
      <c r="H53" s="55" t="s">
        <v>142</v>
      </c>
      <c r="I53" s="55" t="s">
        <v>142</v>
      </c>
    </row>
    <row r="54" spans="1:9" ht="15" customHeight="1">
      <c r="A54" s="11" t="s">
        <v>104</v>
      </c>
      <c r="B54" s="55" t="s">
        <v>142</v>
      </c>
      <c r="C54" s="55" t="s">
        <v>142</v>
      </c>
      <c r="D54" s="55" t="s">
        <v>142</v>
      </c>
      <c r="E54" s="55" t="s">
        <v>142</v>
      </c>
      <c r="F54" s="55" t="s">
        <v>142</v>
      </c>
      <c r="G54" s="55" t="s">
        <v>142</v>
      </c>
      <c r="H54" s="55" t="s">
        <v>142</v>
      </c>
      <c r="I54" s="55" t="s">
        <v>142</v>
      </c>
    </row>
    <row r="55" spans="1:9" ht="15" customHeight="1">
      <c r="A55" s="11" t="s">
        <v>126</v>
      </c>
      <c r="B55" s="55" t="s">
        <v>142</v>
      </c>
      <c r="C55" s="55" t="s">
        <v>142</v>
      </c>
      <c r="D55" s="55" t="s">
        <v>142</v>
      </c>
      <c r="E55" s="55" t="s">
        <v>142</v>
      </c>
      <c r="F55" s="55" t="s">
        <v>142</v>
      </c>
      <c r="G55" s="55" t="s">
        <v>142</v>
      </c>
      <c r="H55" s="55" t="s">
        <v>142</v>
      </c>
      <c r="I55" s="55" t="s">
        <v>142</v>
      </c>
    </row>
    <row r="56" spans="1:9" ht="15" customHeight="1">
      <c r="A56" s="11" t="s">
        <v>29</v>
      </c>
      <c r="B56" s="55" t="s">
        <v>142</v>
      </c>
      <c r="C56" s="55" t="s">
        <v>142</v>
      </c>
      <c r="D56" s="55" t="s">
        <v>142</v>
      </c>
      <c r="E56" s="55" t="s">
        <v>142</v>
      </c>
      <c r="F56" s="55" t="s">
        <v>142</v>
      </c>
      <c r="G56" s="55" t="s">
        <v>142</v>
      </c>
      <c r="H56" s="55" t="s">
        <v>142</v>
      </c>
      <c r="I56" s="55" t="s">
        <v>142</v>
      </c>
    </row>
    <row r="57" spans="1:9" ht="15" customHeight="1">
      <c r="A57" s="11" t="s">
        <v>100</v>
      </c>
      <c r="B57" s="55" t="s">
        <v>142</v>
      </c>
      <c r="C57" s="55" t="s">
        <v>142</v>
      </c>
      <c r="D57" s="55" t="s">
        <v>142</v>
      </c>
      <c r="E57" s="55" t="s">
        <v>142</v>
      </c>
      <c r="F57" s="55" t="s">
        <v>142</v>
      </c>
      <c r="G57" s="55" t="s">
        <v>142</v>
      </c>
      <c r="H57" s="55" t="s">
        <v>142</v>
      </c>
      <c r="I57" s="55" t="s">
        <v>142</v>
      </c>
    </row>
    <row r="58" spans="1:9" ht="15" customHeight="1">
      <c r="A58" s="11" t="s">
        <v>30</v>
      </c>
      <c r="B58" s="55" t="s">
        <v>142</v>
      </c>
      <c r="C58" s="55" t="s">
        <v>142</v>
      </c>
      <c r="D58" s="55" t="s">
        <v>142</v>
      </c>
      <c r="E58" s="55" t="s">
        <v>142</v>
      </c>
      <c r="F58" s="55" t="s">
        <v>142</v>
      </c>
      <c r="G58" s="55" t="s">
        <v>142</v>
      </c>
      <c r="H58" s="55" t="s">
        <v>142</v>
      </c>
      <c r="I58" s="55" t="s">
        <v>142</v>
      </c>
    </row>
    <row r="59" spans="1:9" ht="15" customHeight="1">
      <c r="A59" s="11" t="s">
        <v>127</v>
      </c>
      <c r="B59" s="55" t="s">
        <v>142</v>
      </c>
      <c r="C59" s="55" t="s">
        <v>142</v>
      </c>
      <c r="D59" s="55" t="s">
        <v>142</v>
      </c>
      <c r="E59" s="55" t="s">
        <v>142</v>
      </c>
      <c r="F59" s="55" t="s">
        <v>142</v>
      </c>
      <c r="G59" s="55" t="s">
        <v>142</v>
      </c>
      <c r="H59" s="55" t="s">
        <v>142</v>
      </c>
      <c r="I59" s="55" t="s">
        <v>142</v>
      </c>
    </row>
    <row r="60" spans="1:9" ht="15" customHeight="1">
      <c r="A60" s="11" t="s">
        <v>139</v>
      </c>
      <c r="B60" s="55" t="s">
        <v>142</v>
      </c>
      <c r="C60" s="55" t="s">
        <v>142</v>
      </c>
      <c r="D60" s="55" t="s">
        <v>142</v>
      </c>
      <c r="E60" s="55" t="s">
        <v>142</v>
      </c>
      <c r="F60" s="55" t="s">
        <v>142</v>
      </c>
      <c r="G60" s="55" t="s">
        <v>142</v>
      </c>
      <c r="H60" s="55" t="s">
        <v>142</v>
      </c>
      <c r="I60" s="55" t="s">
        <v>142</v>
      </c>
    </row>
    <row r="61" spans="1:9" ht="15" customHeight="1">
      <c r="A61" s="11" t="s">
        <v>31</v>
      </c>
      <c r="B61" s="55" t="s">
        <v>142</v>
      </c>
      <c r="C61" s="55" t="s">
        <v>142</v>
      </c>
      <c r="D61" s="55" t="s">
        <v>142</v>
      </c>
      <c r="E61" s="55" t="s">
        <v>142</v>
      </c>
      <c r="F61" s="55" t="s">
        <v>142</v>
      </c>
      <c r="G61" s="55" t="s">
        <v>142</v>
      </c>
      <c r="H61" s="55" t="s">
        <v>142</v>
      </c>
      <c r="I61" s="55" t="s">
        <v>142</v>
      </c>
    </row>
    <row r="62" spans="1:9" ht="15" customHeight="1">
      <c r="A62" s="11" t="s">
        <v>128</v>
      </c>
      <c r="B62" s="55" t="s">
        <v>142</v>
      </c>
      <c r="C62" s="55" t="s">
        <v>142</v>
      </c>
      <c r="D62" s="55" t="s">
        <v>142</v>
      </c>
      <c r="E62" s="55" t="s">
        <v>142</v>
      </c>
      <c r="F62" s="55" t="s">
        <v>142</v>
      </c>
      <c r="G62" s="55" t="s">
        <v>142</v>
      </c>
      <c r="H62" s="55" t="s">
        <v>142</v>
      </c>
      <c r="I62" s="55" t="s">
        <v>142</v>
      </c>
    </row>
    <row r="63" spans="1:9" ht="15" customHeight="1">
      <c r="A63" s="11" t="s">
        <v>32</v>
      </c>
      <c r="B63" s="55" t="s">
        <v>142</v>
      </c>
      <c r="C63" s="55" t="s">
        <v>142</v>
      </c>
      <c r="D63" s="55" t="s">
        <v>142</v>
      </c>
      <c r="E63" s="55" t="s">
        <v>142</v>
      </c>
      <c r="F63" s="55" t="s">
        <v>142</v>
      </c>
      <c r="G63" s="55" t="s">
        <v>142</v>
      </c>
      <c r="H63" s="55" t="s">
        <v>142</v>
      </c>
      <c r="I63" s="55" t="s">
        <v>142</v>
      </c>
    </row>
    <row r="64" spans="1:9" ht="15" customHeight="1">
      <c r="A64" s="11" t="s">
        <v>129</v>
      </c>
      <c r="B64" s="55" t="s">
        <v>142</v>
      </c>
      <c r="C64" s="55" t="s">
        <v>142</v>
      </c>
      <c r="D64" s="55" t="s">
        <v>142</v>
      </c>
      <c r="E64" s="55" t="s">
        <v>142</v>
      </c>
      <c r="F64" s="55" t="s">
        <v>142</v>
      </c>
      <c r="G64" s="55" t="s">
        <v>142</v>
      </c>
      <c r="H64" s="55" t="s">
        <v>142</v>
      </c>
      <c r="I64" s="55" t="s">
        <v>142</v>
      </c>
    </row>
    <row r="65" spans="1:9" ht="15" customHeight="1">
      <c r="A65" s="11" t="s">
        <v>130</v>
      </c>
      <c r="B65" s="55" t="s">
        <v>142</v>
      </c>
      <c r="C65" s="55" t="s">
        <v>142</v>
      </c>
      <c r="D65" s="55" t="s">
        <v>142</v>
      </c>
      <c r="E65" s="55" t="s">
        <v>142</v>
      </c>
      <c r="F65" s="55" t="s">
        <v>142</v>
      </c>
      <c r="G65" s="55" t="s">
        <v>142</v>
      </c>
      <c r="H65" s="55" t="s">
        <v>142</v>
      </c>
      <c r="I65" s="55" t="s">
        <v>142</v>
      </c>
    </row>
    <row r="66" spans="1:9" ht="15" customHeight="1">
      <c r="A66" s="11" t="s">
        <v>33</v>
      </c>
      <c r="B66" s="55" t="s">
        <v>142</v>
      </c>
      <c r="C66" s="55" t="s">
        <v>142</v>
      </c>
      <c r="D66" s="55" t="s">
        <v>142</v>
      </c>
      <c r="E66" s="55" t="s">
        <v>142</v>
      </c>
      <c r="F66" s="55" t="s">
        <v>142</v>
      </c>
      <c r="G66" s="55" t="s">
        <v>142</v>
      </c>
      <c r="H66" s="55" t="s">
        <v>142</v>
      </c>
      <c r="I66" s="55" t="s">
        <v>142</v>
      </c>
    </row>
    <row r="67" spans="1:9" ht="15" customHeight="1">
      <c r="A67" s="11" t="s">
        <v>34</v>
      </c>
      <c r="B67" s="55" t="s">
        <v>142</v>
      </c>
      <c r="C67" s="55" t="s">
        <v>142</v>
      </c>
      <c r="D67" s="55" t="s">
        <v>142</v>
      </c>
      <c r="E67" s="55" t="s">
        <v>142</v>
      </c>
      <c r="F67" s="55" t="s">
        <v>142</v>
      </c>
      <c r="G67" s="55" t="s">
        <v>142</v>
      </c>
      <c r="H67" s="55" t="s">
        <v>142</v>
      </c>
      <c r="I67" s="55" t="s">
        <v>142</v>
      </c>
    </row>
    <row r="68" spans="1:9" ht="15" customHeight="1">
      <c r="A68" s="11" t="s">
        <v>35</v>
      </c>
      <c r="B68" s="55" t="s">
        <v>142</v>
      </c>
      <c r="C68" s="55" t="s">
        <v>142</v>
      </c>
      <c r="D68" s="55" t="s">
        <v>142</v>
      </c>
      <c r="E68" s="55" t="s">
        <v>142</v>
      </c>
      <c r="F68" s="55" t="s">
        <v>142</v>
      </c>
      <c r="G68" s="55" t="s">
        <v>142</v>
      </c>
      <c r="H68" s="55" t="s">
        <v>142</v>
      </c>
      <c r="I68" s="55" t="s">
        <v>142</v>
      </c>
    </row>
    <row r="69" spans="1:9" ht="15" customHeight="1">
      <c r="A69" s="11" t="s">
        <v>36</v>
      </c>
      <c r="B69" s="55" t="s">
        <v>142</v>
      </c>
      <c r="C69" s="55" t="s">
        <v>142</v>
      </c>
      <c r="D69" s="55" t="s">
        <v>142</v>
      </c>
      <c r="E69" s="55" t="s">
        <v>142</v>
      </c>
      <c r="F69" s="55" t="s">
        <v>142</v>
      </c>
      <c r="G69" s="55" t="s">
        <v>142</v>
      </c>
      <c r="H69" s="55" t="s">
        <v>142</v>
      </c>
      <c r="I69" s="55" t="s">
        <v>142</v>
      </c>
    </row>
    <row r="70" spans="1:9" ht="15" customHeight="1">
      <c r="A70" s="11" t="s">
        <v>97</v>
      </c>
      <c r="B70" s="55" t="s">
        <v>142</v>
      </c>
      <c r="C70" s="55" t="s">
        <v>142</v>
      </c>
      <c r="D70" s="55" t="s">
        <v>142</v>
      </c>
      <c r="E70" s="55" t="s">
        <v>142</v>
      </c>
      <c r="F70" s="55" t="s">
        <v>142</v>
      </c>
      <c r="G70" s="55" t="s">
        <v>142</v>
      </c>
      <c r="H70" s="55" t="s">
        <v>142</v>
      </c>
      <c r="I70" s="55" t="s">
        <v>142</v>
      </c>
    </row>
    <row r="71" spans="1:9" ht="15" customHeight="1">
      <c r="A71" s="11" t="s">
        <v>37</v>
      </c>
      <c r="B71" s="55" t="s">
        <v>142</v>
      </c>
      <c r="C71" s="55" t="s">
        <v>142</v>
      </c>
      <c r="D71" s="55" t="s">
        <v>142</v>
      </c>
      <c r="E71" s="55" t="s">
        <v>142</v>
      </c>
      <c r="F71" s="55" t="s">
        <v>142</v>
      </c>
      <c r="G71" s="55" t="s">
        <v>142</v>
      </c>
      <c r="H71" s="55" t="s">
        <v>142</v>
      </c>
      <c r="I71" s="55" t="s">
        <v>142</v>
      </c>
    </row>
    <row r="72" spans="1:9" ht="15" customHeight="1">
      <c r="A72" s="11" t="s">
        <v>38</v>
      </c>
      <c r="B72" s="55" t="s">
        <v>142</v>
      </c>
      <c r="C72" s="55" t="s">
        <v>142</v>
      </c>
      <c r="D72" s="55" t="s">
        <v>142</v>
      </c>
      <c r="E72" s="55" t="s">
        <v>142</v>
      </c>
      <c r="F72" s="55" t="s">
        <v>142</v>
      </c>
      <c r="G72" s="55" t="s">
        <v>142</v>
      </c>
      <c r="H72" s="55" t="s">
        <v>142</v>
      </c>
      <c r="I72" s="55" t="s">
        <v>142</v>
      </c>
    </row>
    <row r="73" spans="1:9" ht="15" customHeight="1">
      <c r="A73" s="11" t="s">
        <v>39</v>
      </c>
      <c r="B73" s="55" t="s">
        <v>142</v>
      </c>
      <c r="C73" s="55" t="s">
        <v>142</v>
      </c>
      <c r="D73" s="55" t="s">
        <v>142</v>
      </c>
      <c r="E73" s="55" t="s">
        <v>142</v>
      </c>
      <c r="F73" s="55" t="s">
        <v>142</v>
      </c>
      <c r="G73" s="55" t="s">
        <v>142</v>
      </c>
      <c r="H73" s="55" t="s">
        <v>142</v>
      </c>
      <c r="I73" s="55" t="s">
        <v>142</v>
      </c>
    </row>
    <row r="74" spans="1:9" ht="15" customHeight="1">
      <c r="A74" s="41" t="s">
        <v>40</v>
      </c>
      <c r="B74" s="55" t="s">
        <v>142</v>
      </c>
      <c r="C74" s="55" t="s">
        <v>142</v>
      </c>
      <c r="D74" s="55" t="s">
        <v>142</v>
      </c>
      <c r="E74" s="55" t="s">
        <v>142</v>
      </c>
      <c r="F74" s="55" t="s">
        <v>142</v>
      </c>
      <c r="G74" s="55" t="s">
        <v>142</v>
      </c>
      <c r="H74" s="55" t="s">
        <v>142</v>
      </c>
      <c r="I74" s="55" t="s">
        <v>142</v>
      </c>
    </row>
    <row r="75" spans="1:9" ht="15" customHeight="1">
      <c r="A75" s="41" t="s">
        <v>41</v>
      </c>
      <c r="B75" s="55" t="s">
        <v>142</v>
      </c>
      <c r="C75" s="55" t="s">
        <v>142</v>
      </c>
      <c r="D75" s="55" t="s">
        <v>142</v>
      </c>
      <c r="E75" s="55" t="s">
        <v>142</v>
      </c>
      <c r="F75" s="55" t="s">
        <v>142</v>
      </c>
      <c r="G75" s="55" t="s">
        <v>142</v>
      </c>
      <c r="H75" s="55" t="s">
        <v>142</v>
      </c>
      <c r="I75" s="55" t="s">
        <v>142</v>
      </c>
    </row>
    <row r="76" spans="1:9" ht="15" customHeight="1">
      <c r="A76" s="41" t="s">
        <v>102</v>
      </c>
      <c r="B76" s="55" t="s">
        <v>142</v>
      </c>
      <c r="C76" s="55" t="s">
        <v>142</v>
      </c>
      <c r="D76" s="55" t="s">
        <v>142</v>
      </c>
      <c r="E76" s="55" t="s">
        <v>142</v>
      </c>
      <c r="F76" s="55" t="s">
        <v>142</v>
      </c>
      <c r="G76" s="55" t="s">
        <v>142</v>
      </c>
      <c r="H76" s="55" t="s">
        <v>142</v>
      </c>
      <c r="I76" s="55" t="s">
        <v>142</v>
      </c>
    </row>
    <row r="77" spans="1:9" ht="15" customHeight="1">
      <c r="A77" s="41" t="s">
        <v>42</v>
      </c>
      <c r="B77" s="55" t="s">
        <v>142</v>
      </c>
      <c r="C77" s="55" t="s">
        <v>142</v>
      </c>
      <c r="D77" s="55" t="s">
        <v>142</v>
      </c>
      <c r="E77" s="55" t="s">
        <v>142</v>
      </c>
      <c r="F77" s="55" t="s">
        <v>142</v>
      </c>
      <c r="G77" s="55" t="s">
        <v>142</v>
      </c>
      <c r="H77" s="55" t="s">
        <v>142</v>
      </c>
      <c r="I77" s="55" t="s">
        <v>142</v>
      </c>
    </row>
    <row r="78" spans="1:9" ht="15" customHeight="1">
      <c r="A78" s="41" t="s">
        <v>43</v>
      </c>
      <c r="B78" s="55" t="s">
        <v>142</v>
      </c>
      <c r="C78" s="55" t="s">
        <v>142</v>
      </c>
      <c r="D78" s="55" t="s">
        <v>142</v>
      </c>
      <c r="E78" s="55" t="s">
        <v>142</v>
      </c>
      <c r="F78" s="55" t="s">
        <v>142</v>
      </c>
      <c r="G78" s="55" t="s">
        <v>142</v>
      </c>
      <c r="H78" s="55" t="s">
        <v>142</v>
      </c>
      <c r="I78" s="55" t="s">
        <v>142</v>
      </c>
    </row>
    <row r="79" spans="1:9" ht="15" customHeight="1">
      <c r="A79" s="41" t="s">
        <v>131</v>
      </c>
      <c r="B79" s="55" t="s">
        <v>142</v>
      </c>
      <c r="C79" s="55" t="s">
        <v>142</v>
      </c>
      <c r="D79" s="55" t="s">
        <v>142</v>
      </c>
      <c r="E79" s="55" t="s">
        <v>142</v>
      </c>
      <c r="F79" s="55" t="s">
        <v>142</v>
      </c>
      <c r="G79" s="55" t="s">
        <v>142</v>
      </c>
      <c r="H79" s="55" t="s">
        <v>142</v>
      </c>
      <c r="I79" s="55" t="s">
        <v>142</v>
      </c>
    </row>
    <row r="80" spans="1:9" ht="15" customHeight="1">
      <c r="A80" s="41" t="s">
        <v>44</v>
      </c>
      <c r="B80" s="55" t="s">
        <v>142</v>
      </c>
      <c r="C80" s="55" t="s">
        <v>142</v>
      </c>
      <c r="D80" s="55" t="s">
        <v>142</v>
      </c>
      <c r="E80" s="55" t="s">
        <v>142</v>
      </c>
      <c r="F80" s="55" t="s">
        <v>142</v>
      </c>
      <c r="G80" s="55" t="s">
        <v>142</v>
      </c>
      <c r="H80" s="55" t="s">
        <v>142</v>
      </c>
      <c r="I80" s="55" t="s">
        <v>142</v>
      </c>
    </row>
    <row r="81" spans="1:9" ht="15" customHeight="1">
      <c r="A81" s="41" t="s">
        <v>132</v>
      </c>
      <c r="B81" s="55" t="s">
        <v>142</v>
      </c>
      <c r="C81" s="55" t="s">
        <v>142</v>
      </c>
      <c r="D81" s="55" t="s">
        <v>142</v>
      </c>
      <c r="E81" s="55" t="s">
        <v>142</v>
      </c>
      <c r="F81" s="55" t="s">
        <v>142</v>
      </c>
      <c r="G81" s="55" t="s">
        <v>142</v>
      </c>
      <c r="H81" s="55" t="s">
        <v>142</v>
      </c>
      <c r="I81" s="55" t="s">
        <v>142</v>
      </c>
    </row>
    <row r="82" spans="1:9" ht="15" customHeight="1">
      <c r="A82" s="41" t="s">
        <v>115</v>
      </c>
      <c r="B82" s="55" t="s">
        <v>142</v>
      </c>
      <c r="C82" s="55" t="s">
        <v>142</v>
      </c>
      <c r="D82" s="55" t="s">
        <v>142</v>
      </c>
      <c r="E82" s="55" t="s">
        <v>142</v>
      </c>
      <c r="F82" s="55" t="s">
        <v>142</v>
      </c>
      <c r="G82" s="55" t="s">
        <v>142</v>
      </c>
      <c r="H82" s="55" t="s">
        <v>142</v>
      </c>
      <c r="I82" s="55" t="s">
        <v>142</v>
      </c>
    </row>
    <row r="83" spans="1:9" ht="15" customHeight="1">
      <c r="A83" s="41" t="s">
        <v>95</v>
      </c>
      <c r="B83" s="55" t="s">
        <v>142</v>
      </c>
      <c r="C83" s="55" t="s">
        <v>142</v>
      </c>
      <c r="D83" s="55" t="s">
        <v>142</v>
      </c>
      <c r="E83" s="55" t="s">
        <v>142</v>
      </c>
      <c r="F83" s="55" t="s">
        <v>142</v>
      </c>
      <c r="G83" s="55" t="s">
        <v>142</v>
      </c>
      <c r="H83" s="55" t="s">
        <v>142</v>
      </c>
      <c r="I83" s="55" t="s">
        <v>142</v>
      </c>
    </row>
    <row r="84" spans="1:9" ht="15" customHeight="1">
      <c r="A84" s="41" t="s">
        <v>45</v>
      </c>
      <c r="B84" s="55" t="s">
        <v>142</v>
      </c>
      <c r="C84" s="55" t="s">
        <v>142</v>
      </c>
      <c r="D84" s="55" t="s">
        <v>142</v>
      </c>
      <c r="E84" s="55" t="s">
        <v>142</v>
      </c>
      <c r="F84" s="55" t="s">
        <v>142</v>
      </c>
      <c r="G84" s="55" t="s">
        <v>142</v>
      </c>
      <c r="H84" s="55" t="s">
        <v>142</v>
      </c>
      <c r="I84" s="55" t="s">
        <v>142</v>
      </c>
    </row>
    <row r="85" spans="1:9" ht="15" customHeight="1">
      <c r="A85" s="41" t="s">
        <v>46</v>
      </c>
      <c r="B85" s="55" t="s">
        <v>142</v>
      </c>
      <c r="C85" s="55" t="s">
        <v>142</v>
      </c>
      <c r="D85" s="55" t="s">
        <v>142</v>
      </c>
      <c r="E85" s="55" t="s">
        <v>142</v>
      </c>
      <c r="F85" s="55" t="s">
        <v>142</v>
      </c>
      <c r="G85" s="55" t="s">
        <v>142</v>
      </c>
      <c r="H85" s="55" t="s">
        <v>142</v>
      </c>
      <c r="I85" s="55" t="s">
        <v>142</v>
      </c>
    </row>
    <row r="86" spans="1:9" ht="15" customHeight="1">
      <c r="A86" s="41" t="s">
        <v>47</v>
      </c>
      <c r="B86" s="55" t="s">
        <v>142</v>
      </c>
      <c r="C86" s="55" t="s">
        <v>142</v>
      </c>
      <c r="D86" s="55" t="s">
        <v>142</v>
      </c>
      <c r="E86" s="55" t="s">
        <v>142</v>
      </c>
      <c r="F86" s="55" t="s">
        <v>142</v>
      </c>
      <c r="G86" s="55" t="s">
        <v>142</v>
      </c>
      <c r="H86" s="55" t="s">
        <v>142</v>
      </c>
      <c r="I86" s="55" t="s">
        <v>142</v>
      </c>
    </row>
    <row r="87" spans="1:9" ht="15" customHeight="1">
      <c r="A87" s="41" t="s">
        <v>48</v>
      </c>
      <c r="B87" s="55" t="s">
        <v>142</v>
      </c>
      <c r="C87" s="55" t="s">
        <v>142</v>
      </c>
      <c r="D87" s="55" t="s">
        <v>142</v>
      </c>
      <c r="E87" s="55" t="s">
        <v>142</v>
      </c>
      <c r="F87" s="55" t="s">
        <v>142</v>
      </c>
      <c r="G87" s="55" t="s">
        <v>142</v>
      </c>
      <c r="H87" s="55" t="s">
        <v>142</v>
      </c>
      <c r="I87" s="55" t="s">
        <v>142</v>
      </c>
    </row>
    <row r="88" spans="1:9" ht="15" customHeight="1">
      <c r="A88" s="41" t="s">
        <v>116</v>
      </c>
      <c r="B88" s="55" t="s">
        <v>142</v>
      </c>
      <c r="C88" s="55" t="s">
        <v>142</v>
      </c>
      <c r="D88" s="55" t="s">
        <v>142</v>
      </c>
      <c r="E88" s="55" t="s">
        <v>142</v>
      </c>
      <c r="F88" s="55" t="s">
        <v>142</v>
      </c>
      <c r="G88" s="55" t="s">
        <v>142</v>
      </c>
      <c r="H88" s="55" t="s">
        <v>142</v>
      </c>
      <c r="I88" s="55" t="s">
        <v>142</v>
      </c>
    </row>
    <row r="89" spans="1:9" ht="15" customHeight="1">
      <c r="A89" s="41" t="s">
        <v>117</v>
      </c>
      <c r="B89" s="55" t="s">
        <v>142</v>
      </c>
      <c r="C89" s="55" t="s">
        <v>142</v>
      </c>
      <c r="D89" s="55" t="s">
        <v>142</v>
      </c>
      <c r="E89" s="55" t="s">
        <v>142</v>
      </c>
      <c r="F89" s="55" t="s">
        <v>142</v>
      </c>
      <c r="G89" s="55" t="s">
        <v>142</v>
      </c>
      <c r="H89" s="55" t="s">
        <v>142</v>
      </c>
      <c r="I89" s="55" t="s">
        <v>142</v>
      </c>
    </row>
    <row r="90" spans="1:9" ht="15" customHeight="1">
      <c r="A90" s="41" t="s">
        <v>49</v>
      </c>
      <c r="B90" s="55" t="s">
        <v>142</v>
      </c>
      <c r="C90" s="55" t="s">
        <v>142</v>
      </c>
      <c r="D90" s="55" t="s">
        <v>142</v>
      </c>
      <c r="E90" s="55" t="s">
        <v>142</v>
      </c>
      <c r="F90" s="55" t="s">
        <v>142</v>
      </c>
      <c r="G90" s="55" t="s">
        <v>142</v>
      </c>
      <c r="H90" s="55" t="s">
        <v>142</v>
      </c>
      <c r="I90" s="55" t="s">
        <v>142</v>
      </c>
    </row>
    <row r="91" spans="1:9" ht="15" customHeight="1">
      <c r="A91" s="41" t="s">
        <v>50</v>
      </c>
      <c r="B91" s="55" t="s">
        <v>142</v>
      </c>
      <c r="C91" s="55" t="s">
        <v>142</v>
      </c>
      <c r="D91" s="55" t="s">
        <v>142</v>
      </c>
      <c r="E91" s="55" t="s">
        <v>142</v>
      </c>
      <c r="F91" s="55" t="s">
        <v>142</v>
      </c>
      <c r="G91" s="55" t="s">
        <v>142</v>
      </c>
      <c r="H91" s="55" t="s">
        <v>142</v>
      </c>
      <c r="I91" s="55" t="s">
        <v>142</v>
      </c>
    </row>
    <row r="92" spans="1:9" ht="15" customHeight="1">
      <c r="A92" s="41" t="s">
        <v>51</v>
      </c>
      <c r="B92" s="55" t="s">
        <v>142</v>
      </c>
      <c r="C92" s="55" t="s">
        <v>142</v>
      </c>
      <c r="D92" s="55" t="s">
        <v>142</v>
      </c>
      <c r="E92" s="55" t="s">
        <v>142</v>
      </c>
      <c r="F92" s="55" t="s">
        <v>142</v>
      </c>
      <c r="G92" s="55" t="s">
        <v>142</v>
      </c>
      <c r="H92" s="55" t="s">
        <v>142</v>
      </c>
      <c r="I92" s="55" t="s">
        <v>142</v>
      </c>
    </row>
    <row r="93" spans="1:9" ht="15" customHeight="1">
      <c r="A93" s="41" t="s">
        <v>52</v>
      </c>
      <c r="B93" s="55" t="s">
        <v>142</v>
      </c>
      <c r="C93" s="55" t="s">
        <v>142</v>
      </c>
      <c r="D93" s="55" t="s">
        <v>142</v>
      </c>
      <c r="E93" s="55" t="s">
        <v>142</v>
      </c>
      <c r="F93" s="55" t="s">
        <v>142</v>
      </c>
      <c r="G93" s="55" t="s">
        <v>142</v>
      </c>
      <c r="H93" s="55" t="s">
        <v>142</v>
      </c>
      <c r="I93" s="55" t="s">
        <v>142</v>
      </c>
    </row>
    <row r="94" spans="1:9" ht="15" customHeight="1">
      <c r="A94" s="41" t="s">
        <v>98</v>
      </c>
      <c r="B94" s="55" t="s">
        <v>142</v>
      </c>
      <c r="C94" s="55" t="s">
        <v>142</v>
      </c>
      <c r="D94" s="55" t="s">
        <v>142</v>
      </c>
      <c r="E94" s="55" t="s">
        <v>142</v>
      </c>
      <c r="F94" s="55" t="s">
        <v>142</v>
      </c>
      <c r="G94" s="55" t="s">
        <v>142</v>
      </c>
      <c r="H94" s="55" t="s">
        <v>142</v>
      </c>
      <c r="I94" s="55" t="s">
        <v>142</v>
      </c>
    </row>
    <row r="95" spans="1:9" ht="15" customHeight="1">
      <c r="A95" s="41" t="s">
        <v>53</v>
      </c>
      <c r="B95" s="55" t="s">
        <v>142</v>
      </c>
      <c r="C95" s="55" t="s">
        <v>142</v>
      </c>
      <c r="D95" s="55" t="s">
        <v>142</v>
      </c>
      <c r="E95" s="55" t="s">
        <v>142</v>
      </c>
      <c r="F95" s="55" t="s">
        <v>142</v>
      </c>
      <c r="G95" s="55" t="s">
        <v>142</v>
      </c>
      <c r="H95" s="55" t="s">
        <v>142</v>
      </c>
      <c r="I95" s="55" t="s">
        <v>142</v>
      </c>
    </row>
    <row r="96" spans="1:9" ht="15" customHeight="1">
      <c r="A96" s="41" t="s">
        <v>54</v>
      </c>
      <c r="B96" s="55" t="s">
        <v>142</v>
      </c>
      <c r="C96" s="55" t="s">
        <v>142</v>
      </c>
      <c r="D96" s="55" t="s">
        <v>142</v>
      </c>
      <c r="E96" s="55" t="s">
        <v>142</v>
      </c>
      <c r="F96" s="55" t="s">
        <v>142</v>
      </c>
      <c r="G96" s="55" t="s">
        <v>142</v>
      </c>
      <c r="H96" s="55" t="s">
        <v>142</v>
      </c>
      <c r="I96" s="55" t="s">
        <v>142</v>
      </c>
    </row>
    <row r="97" spans="1:9" ht="15" customHeight="1">
      <c r="A97" s="41" t="s">
        <v>55</v>
      </c>
      <c r="B97" s="55" t="s">
        <v>142</v>
      </c>
      <c r="C97" s="55" t="s">
        <v>142</v>
      </c>
      <c r="D97" s="55" t="s">
        <v>142</v>
      </c>
      <c r="E97" s="55" t="s">
        <v>142</v>
      </c>
      <c r="F97" s="55" t="s">
        <v>142</v>
      </c>
      <c r="G97" s="55" t="s">
        <v>142</v>
      </c>
      <c r="H97" s="55" t="s">
        <v>142</v>
      </c>
      <c r="I97" s="55" t="s">
        <v>142</v>
      </c>
    </row>
    <row r="98" spans="1:9" ht="15" customHeight="1">
      <c r="A98" s="41" t="s">
        <v>56</v>
      </c>
      <c r="B98" s="55" t="s">
        <v>142</v>
      </c>
      <c r="C98" s="55" t="s">
        <v>142</v>
      </c>
      <c r="D98" s="55" t="s">
        <v>142</v>
      </c>
      <c r="E98" s="55" t="s">
        <v>142</v>
      </c>
      <c r="F98" s="55" t="s">
        <v>142</v>
      </c>
      <c r="G98" s="55" t="s">
        <v>142</v>
      </c>
      <c r="H98" s="55" t="s">
        <v>142</v>
      </c>
      <c r="I98" s="55" t="s">
        <v>142</v>
      </c>
    </row>
    <row r="99" spans="1:9" ht="15" customHeight="1">
      <c r="A99" s="41" t="s">
        <v>0</v>
      </c>
      <c r="B99" s="55" t="s">
        <v>142</v>
      </c>
      <c r="C99" s="55" t="s">
        <v>142</v>
      </c>
      <c r="D99" s="55" t="s">
        <v>142</v>
      </c>
      <c r="E99" s="55" t="s">
        <v>142</v>
      </c>
      <c r="F99" s="55" t="s">
        <v>142</v>
      </c>
      <c r="G99" s="55" t="s">
        <v>142</v>
      </c>
      <c r="H99" s="55" t="s">
        <v>142</v>
      </c>
      <c r="I99" s="55" t="s">
        <v>142</v>
      </c>
    </row>
    <row r="100" spans="1:9" ht="15" customHeight="1">
      <c r="A100" s="57" t="s">
        <v>143</v>
      </c>
    </row>
  </sheetData>
  <pageMargins left="0.05" right="0.05" top="0.5" bottom="0.5" header="0" footer="0"/>
  <pageSetup paperSize="9" orientation="portrait" horizontalDpi="300" verticalDpi="300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9"/>
  <sheetViews>
    <sheetView showGridLines="0" zoomScaleNormal="100" workbookViewId="0"/>
  </sheetViews>
  <sheetFormatPr defaultColWidth="11.42578125" defaultRowHeight="15" customHeight="1"/>
  <cols>
    <col min="1" max="1" width="33.28515625" style="2" customWidth="1"/>
    <col min="2" max="5" width="15.5703125" style="3" customWidth="1"/>
    <col min="6" max="6" width="18.7109375" style="3" customWidth="1"/>
    <col min="7" max="16384" width="11.42578125" style="2"/>
  </cols>
  <sheetData>
    <row r="1" spans="1:6" ht="15" customHeight="1">
      <c r="A1" s="1" t="s">
        <v>82</v>
      </c>
    </row>
    <row r="2" spans="1:6" ht="15" customHeight="1">
      <c r="A2" s="1"/>
    </row>
    <row r="3" spans="1:6" ht="15" customHeight="1">
      <c r="A3" s="17" t="s">
        <v>59</v>
      </c>
      <c r="B3" s="18" t="s">
        <v>60</v>
      </c>
      <c r="C3" s="18" t="s">
        <v>61</v>
      </c>
      <c r="D3" s="18" t="s">
        <v>57</v>
      </c>
      <c r="E3" s="18" t="s">
        <v>0</v>
      </c>
      <c r="F3" s="18" t="s">
        <v>65</v>
      </c>
    </row>
    <row r="4" spans="1:6" ht="15" customHeight="1">
      <c r="A4" s="4" t="s">
        <v>1</v>
      </c>
      <c r="B4" s="55" t="s">
        <v>142</v>
      </c>
      <c r="C4" s="55" t="s">
        <v>142</v>
      </c>
      <c r="D4" s="55" t="s">
        <v>142</v>
      </c>
      <c r="E4" s="55" t="s">
        <v>142</v>
      </c>
      <c r="F4" s="55" t="s">
        <v>142</v>
      </c>
    </row>
    <row r="5" spans="1:6" ht="15" customHeight="1">
      <c r="A5" s="4" t="s">
        <v>108</v>
      </c>
      <c r="B5" s="55" t="s">
        <v>142</v>
      </c>
      <c r="C5" s="55" t="s">
        <v>142</v>
      </c>
      <c r="D5" s="55" t="s">
        <v>142</v>
      </c>
      <c r="E5" s="55" t="s">
        <v>142</v>
      </c>
      <c r="F5" s="55" t="s">
        <v>142</v>
      </c>
    </row>
    <row r="6" spans="1:6" ht="15" customHeight="1">
      <c r="A6" s="4" t="s">
        <v>2</v>
      </c>
      <c r="B6" s="55" t="s">
        <v>142</v>
      </c>
      <c r="C6" s="55" t="s">
        <v>142</v>
      </c>
      <c r="D6" s="55" t="s">
        <v>142</v>
      </c>
      <c r="E6" s="55" t="s">
        <v>142</v>
      </c>
      <c r="F6" s="55" t="s">
        <v>142</v>
      </c>
    </row>
    <row r="7" spans="1:6" ht="15" customHeight="1">
      <c r="A7" s="4" t="s">
        <v>118</v>
      </c>
      <c r="B7" s="55" t="s">
        <v>142</v>
      </c>
      <c r="C7" s="55" t="s">
        <v>142</v>
      </c>
      <c r="D7" s="55" t="s">
        <v>142</v>
      </c>
      <c r="E7" s="55" t="s">
        <v>142</v>
      </c>
      <c r="F7" s="55" t="s">
        <v>142</v>
      </c>
    </row>
    <row r="8" spans="1:6" ht="15" customHeight="1">
      <c r="A8" s="4" t="s">
        <v>3</v>
      </c>
      <c r="B8" s="55" t="s">
        <v>142</v>
      </c>
      <c r="C8" s="55" t="s">
        <v>142</v>
      </c>
      <c r="D8" s="55" t="s">
        <v>142</v>
      </c>
      <c r="E8" s="55" t="s">
        <v>142</v>
      </c>
      <c r="F8" s="55" t="s">
        <v>142</v>
      </c>
    </row>
    <row r="9" spans="1:6" ht="15" customHeight="1">
      <c r="A9" s="4" t="s">
        <v>4</v>
      </c>
      <c r="B9" s="55" t="s">
        <v>142</v>
      </c>
      <c r="C9" s="55" t="s">
        <v>142</v>
      </c>
      <c r="D9" s="55" t="s">
        <v>142</v>
      </c>
      <c r="E9" s="55" t="s">
        <v>142</v>
      </c>
      <c r="F9" s="55" t="s">
        <v>142</v>
      </c>
    </row>
    <row r="10" spans="1:6" ht="15" customHeight="1">
      <c r="A10" s="4" t="s">
        <v>5</v>
      </c>
      <c r="B10" s="55" t="s">
        <v>142</v>
      </c>
      <c r="C10" s="55" t="s">
        <v>142</v>
      </c>
      <c r="D10" s="55" t="s">
        <v>142</v>
      </c>
      <c r="E10" s="55" t="s">
        <v>142</v>
      </c>
      <c r="F10" s="55" t="s">
        <v>142</v>
      </c>
    </row>
    <row r="11" spans="1:6" ht="15" customHeight="1">
      <c r="A11" s="4" t="s">
        <v>6</v>
      </c>
      <c r="B11" s="55" t="s">
        <v>142</v>
      </c>
      <c r="C11" s="55" t="s">
        <v>142</v>
      </c>
      <c r="D11" s="55" t="s">
        <v>142</v>
      </c>
      <c r="E11" s="55" t="s">
        <v>142</v>
      </c>
      <c r="F11" s="55" t="s">
        <v>142</v>
      </c>
    </row>
    <row r="12" spans="1:6" ht="15" customHeight="1">
      <c r="A12" s="4" t="s">
        <v>110</v>
      </c>
      <c r="B12" s="55" t="s">
        <v>142</v>
      </c>
      <c r="C12" s="55" t="s">
        <v>142</v>
      </c>
      <c r="D12" s="55" t="s">
        <v>142</v>
      </c>
      <c r="E12" s="55" t="s">
        <v>142</v>
      </c>
      <c r="F12" s="55" t="s">
        <v>142</v>
      </c>
    </row>
    <row r="13" spans="1:6" ht="15" customHeight="1">
      <c r="A13" s="4" t="s">
        <v>7</v>
      </c>
      <c r="B13" s="55" t="s">
        <v>142</v>
      </c>
      <c r="C13" s="55" t="s">
        <v>142</v>
      </c>
      <c r="D13" s="55" t="s">
        <v>142</v>
      </c>
      <c r="E13" s="55" t="s">
        <v>142</v>
      </c>
      <c r="F13" s="55" t="s">
        <v>142</v>
      </c>
    </row>
    <row r="14" spans="1:6" ht="15" customHeight="1">
      <c r="A14" s="4" t="s">
        <v>8</v>
      </c>
      <c r="B14" s="55" t="s">
        <v>142</v>
      </c>
      <c r="C14" s="55" t="s">
        <v>142</v>
      </c>
      <c r="D14" s="55" t="s">
        <v>142</v>
      </c>
      <c r="E14" s="55" t="s">
        <v>142</v>
      </c>
      <c r="F14" s="55" t="s">
        <v>142</v>
      </c>
    </row>
    <row r="15" spans="1:6" ht="15" customHeight="1">
      <c r="A15" s="4" t="s">
        <v>90</v>
      </c>
      <c r="B15" s="55" t="s">
        <v>142</v>
      </c>
      <c r="C15" s="55" t="s">
        <v>142</v>
      </c>
      <c r="D15" s="55" t="s">
        <v>142</v>
      </c>
      <c r="E15" s="55" t="s">
        <v>142</v>
      </c>
      <c r="F15" s="55" t="s">
        <v>142</v>
      </c>
    </row>
    <row r="16" spans="1:6" ht="15" customHeight="1">
      <c r="A16" s="4" t="s">
        <v>9</v>
      </c>
      <c r="B16" s="55" t="s">
        <v>142</v>
      </c>
      <c r="C16" s="55" t="s">
        <v>142</v>
      </c>
      <c r="D16" s="55" t="s">
        <v>142</v>
      </c>
      <c r="E16" s="55" t="s">
        <v>142</v>
      </c>
      <c r="F16" s="55" t="s">
        <v>142</v>
      </c>
    </row>
    <row r="17" spans="1:6" ht="15" customHeight="1">
      <c r="A17" s="4" t="s">
        <v>10</v>
      </c>
      <c r="B17" s="55" t="s">
        <v>142</v>
      </c>
      <c r="C17" s="55" t="s">
        <v>142</v>
      </c>
      <c r="D17" s="55" t="s">
        <v>142</v>
      </c>
      <c r="E17" s="55" t="s">
        <v>142</v>
      </c>
      <c r="F17" s="55" t="s">
        <v>142</v>
      </c>
    </row>
    <row r="18" spans="1:6" ht="15" customHeight="1">
      <c r="A18" s="4" t="s">
        <v>119</v>
      </c>
      <c r="B18" s="55" t="s">
        <v>142</v>
      </c>
      <c r="C18" s="55" t="s">
        <v>142</v>
      </c>
      <c r="D18" s="55" t="s">
        <v>142</v>
      </c>
      <c r="E18" s="55" t="s">
        <v>142</v>
      </c>
      <c r="F18" s="55" t="s">
        <v>142</v>
      </c>
    </row>
    <row r="19" spans="1:6" ht="15" customHeight="1">
      <c r="A19" s="4" t="s">
        <v>11</v>
      </c>
      <c r="B19" s="55" t="s">
        <v>142</v>
      </c>
      <c r="C19" s="55" t="s">
        <v>142</v>
      </c>
      <c r="D19" s="55" t="s">
        <v>142</v>
      </c>
      <c r="E19" s="55" t="s">
        <v>142</v>
      </c>
      <c r="F19" s="55" t="s">
        <v>142</v>
      </c>
    </row>
    <row r="20" spans="1:6" ht="15" customHeight="1">
      <c r="A20" s="4" t="s">
        <v>12</v>
      </c>
      <c r="B20" s="55" t="s">
        <v>142</v>
      </c>
      <c r="C20" s="55" t="s">
        <v>142</v>
      </c>
      <c r="D20" s="55" t="s">
        <v>142</v>
      </c>
      <c r="E20" s="55" t="s">
        <v>142</v>
      </c>
      <c r="F20" s="55" t="s">
        <v>142</v>
      </c>
    </row>
    <row r="21" spans="1:6" ht="15" customHeight="1">
      <c r="A21" s="4" t="s">
        <v>13</v>
      </c>
      <c r="B21" s="55" t="s">
        <v>142</v>
      </c>
      <c r="C21" s="55" t="s">
        <v>142</v>
      </c>
      <c r="D21" s="55" t="s">
        <v>142</v>
      </c>
      <c r="E21" s="55" t="s">
        <v>142</v>
      </c>
      <c r="F21" s="55" t="s">
        <v>142</v>
      </c>
    </row>
    <row r="22" spans="1:6" ht="15" customHeight="1">
      <c r="A22" s="4" t="s">
        <v>14</v>
      </c>
      <c r="B22" s="55" t="s">
        <v>142</v>
      </c>
      <c r="C22" s="55" t="s">
        <v>142</v>
      </c>
      <c r="D22" s="55" t="s">
        <v>142</v>
      </c>
      <c r="E22" s="55" t="s">
        <v>142</v>
      </c>
      <c r="F22" s="55" t="s">
        <v>142</v>
      </c>
    </row>
    <row r="23" spans="1:6" ht="15" customHeight="1">
      <c r="A23" s="4" t="s">
        <v>15</v>
      </c>
      <c r="B23" s="55" t="s">
        <v>142</v>
      </c>
      <c r="C23" s="55" t="s">
        <v>142</v>
      </c>
      <c r="D23" s="55" t="s">
        <v>142</v>
      </c>
      <c r="E23" s="55" t="s">
        <v>142</v>
      </c>
      <c r="F23" s="55" t="s">
        <v>142</v>
      </c>
    </row>
    <row r="24" spans="1:6" ht="15" customHeight="1">
      <c r="A24" s="4" t="s">
        <v>16</v>
      </c>
      <c r="B24" s="55" t="s">
        <v>142</v>
      </c>
      <c r="C24" s="55" t="s">
        <v>142</v>
      </c>
      <c r="D24" s="55" t="s">
        <v>142</v>
      </c>
      <c r="E24" s="55" t="s">
        <v>142</v>
      </c>
      <c r="F24" s="55" t="s">
        <v>142</v>
      </c>
    </row>
    <row r="25" spans="1:6" ht="15" customHeight="1">
      <c r="A25" s="4" t="s">
        <v>17</v>
      </c>
      <c r="B25" s="55" t="s">
        <v>142</v>
      </c>
      <c r="C25" s="55" t="s">
        <v>142</v>
      </c>
      <c r="D25" s="55" t="s">
        <v>142</v>
      </c>
      <c r="E25" s="55" t="s">
        <v>142</v>
      </c>
      <c r="F25" s="55" t="s">
        <v>142</v>
      </c>
    </row>
    <row r="26" spans="1:6" ht="15" customHeight="1">
      <c r="A26" s="4" t="s">
        <v>92</v>
      </c>
      <c r="B26" s="55" t="s">
        <v>142</v>
      </c>
      <c r="C26" s="55" t="s">
        <v>142</v>
      </c>
      <c r="D26" s="55" t="s">
        <v>142</v>
      </c>
      <c r="E26" s="55" t="s">
        <v>142</v>
      </c>
      <c r="F26" s="55" t="s">
        <v>142</v>
      </c>
    </row>
    <row r="27" spans="1:6" ht="15" customHeight="1">
      <c r="A27" s="4" t="s">
        <v>103</v>
      </c>
      <c r="B27" s="55" t="s">
        <v>142</v>
      </c>
      <c r="C27" s="55" t="s">
        <v>142</v>
      </c>
      <c r="D27" s="55" t="s">
        <v>142</v>
      </c>
      <c r="E27" s="55" t="s">
        <v>142</v>
      </c>
      <c r="F27" s="55" t="s">
        <v>142</v>
      </c>
    </row>
    <row r="28" spans="1:6" ht="15" customHeight="1">
      <c r="A28" s="4" t="s">
        <v>123</v>
      </c>
      <c r="B28" s="55" t="s">
        <v>142</v>
      </c>
      <c r="C28" s="55" t="s">
        <v>142</v>
      </c>
      <c r="D28" s="55" t="s">
        <v>142</v>
      </c>
      <c r="E28" s="55" t="s">
        <v>142</v>
      </c>
      <c r="F28" s="55" t="s">
        <v>142</v>
      </c>
    </row>
    <row r="29" spans="1:6" ht="15" customHeight="1">
      <c r="A29" s="4" t="s">
        <v>18</v>
      </c>
      <c r="B29" s="55" t="s">
        <v>142</v>
      </c>
      <c r="C29" s="55" t="s">
        <v>142</v>
      </c>
      <c r="D29" s="55" t="s">
        <v>142</v>
      </c>
      <c r="E29" s="55" t="s">
        <v>142</v>
      </c>
      <c r="F29" s="55" t="s">
        <v>142</v>
      </c>
    </row>
    <row r="30" spans="1:6" ht="15" customHeight="1">
      <c r="A30" s="4" t="s">
        <v>19</v>
      </c>
      <c r="B30" s="55" t="s">
        <v>142</v>
      </c>
      <c r="C30" s="55" t="s">
        <v>142</v>
      </c>
      <c r="D30" s="55" t="s">
        <v>142</v>
      </c>
      <c r="E30" s="55" t="s">
        <v>142</v>
      </c>
      <c r="F30" s="55" t="s">
        <v>142</v>
      </c>
    </row>
    <row r="31" spans="1:6" ht="15" customHeight="1">
      <c r="A31" s="4" t="s">
        <v>20</v>
      </c>
      <c r="B31" s="55" t="s">
        <v>142</v>
      </c>
      <c r="C31" s="55" t="s">
        <v>142</v>
      </c>
      <c r="D31" s="55" t="s">
        <v>142</v>
      </c>
      <c r="E31" s="55" t="s">
        <v>142</v>
      </c>
      <c r="F31" s="55" t="s">
        <v>142</v>
      </c>
    </row>
    <row r="32" spans="1:6" ht="15" customHeight="1">
      <c r="A32" s="4" t="s">
        <v>21</v>
      </c>
      <c r="B32" s="55" t="s">
        <v>142</v>
      </c>
      <c r="C32" s="55" t="s">
        <v>142</v>
      </c>
      <c r="D32" s="55" t="s">
        <v>142</v>
      </c>
      <c r="E32" s="55" t="s">
        <v>142</v>
      </c>
      <c r="F32" s="55" t="s">
        <v>142</v>
      </c>
    </row>
    <row r="33" spans="1:6" ht="15" customHeight="1">
      <c r="A33" s="4" t="s">
        <v>22</v>
      </c>
      <c r="B33" s="55" t="s">
        <v>142</v>
      </c>
      <c r="C33" s="55" t="s">
        <v>142</v>
      </c>
      <c r="D33" s="55" t="s">
        <v>142</v>
      </c>
      <c r="E33" s="55" t="s">
        <v>142</v>
      </c>
      <c r="F33" s="55" t="s">
        <v>142</v>
      </c>
    </row>
    <row r="34" spans="1:6" ht="15" customHeight="1">
      <c r="A34" s="4" t="s">
        <v>23</v>
      </c>
      <c r="B34" s="55" t="s">
        <v>142</v>
      </c>
      <c r="C34" s="55" t="s">
        <v>142</v>
      </c>
      <c r="D34" s="55" t="s">
        <v>142</v>
      </c>
      <c r="E34" s="55" t="s">
        <v>142</v>
      </c>
      <c r="F34" s="55" t="s">
        <v>142</v>
      </c>
    </row>
    <row r="35" spans="1:6" ht="15" customHeight="1">
      <c r="A35" s="4" t="s">
        <v>93</v>
      </c>
      <c r="B35" s="55" t="s">
        <v>142</v>
      </c>
      <c r="C35" s="55" t="s">
        <v>142</v>
      </c>
      <c r="D35" s="55" t="s">
        <v>142</v>
      </c>
      <c r="E35" s="55" t="s">
        <v>142</v>
      </c>
      <c r="F35" s="55" t="s">
        <v>142</v>
      </c>
    </row>
    <row r="36" spans="1:6" ht="15" customHeight="1">
      <c r="A36" s="4" t="s">
        <v>24</v>
      </c>
      <c r="B36" s="55" t="s">
        <v>142</v>
      </c>
      <c r="C36" s="55" t="s">
        <v>142</v>
      </c>
      <c r="D36" s="55" t="s">
        <v>142</v>
      </c>
      <c r="E36" s="55" t="s">
        <v>142</v>
      </c>
      <c r="F36" s="55" t="s">
        <v>142</v>
      </c>
    </row>
    <row r="37" spans="1:6" ht="15" customHeight="1">
      <c r="A37" s="4" t="s">
        <v>25</v>
      </c>
      <c r="B37" s="55" t="s">
        <v>142</v>
      </c>
      <c r="C37" s="55" t="s">
        <v>142</v>
      </c>
      <c r="D37" s="55" t="s">
        <v>142</v>
      </c>
      <c r="E37" s="55" t="s">
        <v>142</v>
      </c>
      <c r="F37" s="55" t="s">
        <v>142</v>
      </c>
    </row>
    <row r="38" spans="1:6" ht="15" customHeight="1">
      <c r="A38" s="4" t="s">
        <v>70</v>
      </c>
      <c r="B38" s="55" t="s">
        <v>142</v>
      </c>
      <c r="C38" s="55" t="s">
        <v>142</v>
      </c>
      <c r="D38" s="55" t="s">
        <v>142</v>
      </c>
      <c r="E38" s="55" t="s">
        <v>142</v>
      </c>
      <c r="F38" s="55" t="s">
        <v>142</v>
      </c>
    </row>
    <row r="39" spans="1:6" ht="15" customHeight="1">
      <c r="A39" s="4" t="s">
        <v>26</v>
      </c>
      <c r="B39" s="55" t="s">
        <v>142</v>
      </c>
      <c r="C39" s="55" t="s">
        <v>142</v>
      </c>
      <c r="D39" s="55" t="s">
        <v>142</v>
      </c>
      <c r="E39" s="55" t="s">
        <v>142</v>
      </c>
      <c r="F39" s="55" t="s">
        <v>142</v>
      </c>
    </row>
    <row r="40" spans="1:6" ht="15" customHeight="1">
      <c r="A40" s="11" t="s">
        <v>27</v>
      </c>
      <c r="B40" s="55" t="s">
        <v>142</v>
      </c>
      <c r="C40" s="55" t="s">
        <v>142</v>
      </c>
      <c r="D40" s="55" t="s">
        <v>142</v>
      </c>
      <c r="E40" s="55" t="s">
        <v>142</v>
      </c>
      <c r="F40" s="55" t="s">
        <v>142</v>
      </c>
    </row>
    <row r="41" spans="1:6" ht="15" customHeight="1">
      <c r="A41" s="11" t="s">
        <v>120</v>
      </c>
      <c r="B41" s="55" t="s">
        <v>142</v>
      </c>
      <c r="C41" s="55" t="s">
        <v>142</v>
      </c>
      <c r="D41" s="55" t="s">
        <v>142</v>
      </c>
      <c r="E41" s="55" t="s">
        <v>142</v>
      </c>
      <c r="F41" s="55" t="s">
        <v>142</v>
      </c>
    </row>
    <row r="42" spans="1:6" ht="15" customHeight="1">
      <c r="A42" s="11" t="s">
        <v>28</v>
      </c>
      <c r="B42" s="55" t="s">
        <v>142</v>
      </c>
      <c r="C42" s="55" t="s">
        <v>142</v>
      </c>
      <c r="D42" s="55" t="s">
        <v>142</v>
      </c>
      <c r="E42" s="55" t="s">
        <v>142</v>
      </c>
      <c r="F42" s="55" t="s">
        <v>142</v>
      </c>
    </row>
    <row r="43" spans="1:6" ht="15" customHeight="1">
      <c r="A43" s="11" t="s">
        <v>104</v>
      </c>
      <c r="B43" s="55" t="s">
        <v>142</v>
      </c>
      <c r="C43" s="55" t="s">
        <v>142</v>
      </c>
      <c r="D43" s="55" t="s">
        <v>142</v>
      </c>
      <c r="E43" s="55" t="s">
        <v>142</v>
      </c>
      <c r="F43" s="55" t="s">
        <v>142</v>
      </c>
    </row>
    <row r="44" spans="1:6" ht="15" customHeight="1">
      <c r="A44" s="11" t="s">
        <v>29</v>
      </c>
      <c r="B44" s="55" t="s">
        <v>142</v>
      </c>
      <c r="C44" s="55" t="s">
        <v>142</v>
      </c>
      <c r="D44" s="55" t="s">
        <v>142</v>
      </c>
      <c r="E44" s="55" t="s">
        <v>142</v>
      </c>
      <c r="F44" s="55" t="s">
        <v>142</v>
      </c>
    </row>
    <row r="45" spans="1:6" ht="15" customHeight="1">
      <c r="A45" s="11" t="s">
        <v>30</v>
      </c>
      <c r="B45" s="55" t="s">
        <v>142</v>
      </c>
      <c r="C45" s="55" t="s">
        <v>142</v>
      </c>
      <c r="D45" s="55" t="s">
        <v>142</v>
      </c>
      <c r="E45" s="55" t="s">
        <v>142</v>
      </c>
      <c r="F45" s="55" t="s">
        <v>142</v>
      </c>
    </row>
    <row r="46" spans="1:6" ht="15" customHeight="1">
      <c r="A46" s="11" t="s">
        <v>134</v>
      </c>
      <c r="B46" s="55" t="s">
        <v>142</v>
      </c>
      <c r="C46" s="55" t="s">
        <v>142</v>
      </c>
      <c r="D46" s="55" t="s">
        <v>142</v>
      </c>
      <c r="E46" s="55" t="s">
        <v>142</v>
      </c>
      <c r="F46" s="55" t="s">
        <v>142</v>
      </c>
    </row>
    <row r="47" spans="1:6" ht="15" customHeight="1">
      <c r="A47" s="11" t="s">
        <v>127</v>
      </c>
      <c r="B47" s="55" t="s">
        <v>142</v>
      </c>
      <c r="C47" s="55" t="s">
        <v>142</v>
      </c>
      <c r="D47" s="55" t="s">
        <v>142</v>
      </c>
      <c r="E47" s="55" t="s">
        <v>142</v>
      </c>
      <c r="F47" s="55" t="s">
        <v>142</v>
      </c>
    </row>
    <row r="48" spans="1:6" ht="15" customHeight="1">
      <c r="A48" s="11" t="s">
        <v>31</v>
      </c>
      <c r="B48" s="55" t="s">
        <v>142</v>
      </c>
      <c r="C48" s="55" t="s">
        <v>142</v>
      </c>
      <c r="D48" s="55" t="s">
        <v>142</v>
      </c>
      <c r="E48" s="55" t="s">
        <v>142</v>
      </c>
      <c r="F48" s="55" t="s">
        <v>142</v>
      </c>
    </row>
    <row r="49" spans="1:6" ht="15" customHeight="1">
      <c r="A49" s="11" t="s">
        <v>32</v>
      </c>
      <c r="B49" s="55" t="s">
        <v>142</v>
      </c>
      <c r="C49" s="55" t="s">
        <v>142</v>
      </c>
      <c r="D49" s="55" t="s">
        <v>142</v>
      </c>
      <c r="E49" s="55" t="s">
        <v>142</v>
      </c>
      <c r="F49" s="55" t="s">
        <v>142</v>
      </c>
    </row>
    <row r="50" spans="1:6" ht="15" customHeight="1">
      <c r="A50" s="11" t="s">
        <v>33</v>
      </c>
      <c r="B50" s="55" t="s">
        <v>142</v>
      </c>
      <c r="C50" s="55" t="s">
        <v>142</v>
      </c>
      <c r="D50" s="55" t="s">
        <v>142</v>
      </c>
      <c r="E50" s="55" t="s">
        <v>142</v>
      </c>
      <c r="F50" s="55" t="s">
        <v>142</v>
      </c>
    </row>
    <row r="51" spans="1:6" ht="15" customHeight="1">
      <c r="A51" s="11" t="s">
        <v>34</v>
      </c>
      <c r="B51" s="55" t="s">
        <v>142</v>
      </c>
      <c r="C51" s="55" t="s">
        <v>142</v>
      </c>
      <c r="D51" s="55" t="s">
        <v>142</v>
      </c>
      <c r="E51" s="55" t="s">
        <v>142</v>
      </c>
      <c r="F51" s="55" t="s">
        <v>142</v>
      </c>
    </row>
    <row r="52" spans="1:6" ht="15" customHeight="1">
      <c r="A52" s="11" t="s">
        <v>35</v>
      </c>
      <c r="B52" s="55" t="s">
        <v>142</v>
      </c>
      <c r="C52" s="55" t="s">
        <v>142</v>
      </c>
      <c r="D52" s="55" t="s">
        <v>142</v>
      </c>
      <c r="E52" s="55" t="s">
        <v>142</v>
      </c>
      <c r="F52" s="55" t="s">
        <v>142</v>
      </c>
    </row>
    <row r="53" spans="1:6" ht="15" customHeight="1">
      <c r="A53" s="11" t="s">
        <v>36</v>
      </c>
      <c r="B53" s="55" t="s">
        <v>142</v>
      </c>
      <c r="C53" s="55" t="s">
        <v>142</v>
      </c>
      <c r="D53" s="55" t="s">
        <v>142</v>
      </c>
      <c r="E53" s="55" t="s">
        <v>142</v>
      </c>
      <c r="F53" s="55" t="s">
        <v>142</v>
      </c>
    </row>
    <row r="54" spans="1:6" ht="15" customHeight="1">
      <c r="A54" s="11" t="s">
        <v>97</v>
      </c>
      <c r="B54" s="55" t="s">
        <v>142</v>
      </c>
      <c r="C54" s="55" t="s">
        <v>142</v>
      </c>
      <c r="D54" s="55" t="s">
        <v>142</v>
      </c>
      <c r="E54" s="55" t="s">
        <v>142</v>
      </c>
      <c r="F54" s="55" t="s">
        <v>142</v>
      </c>
    </row>
    <row r="55" spans="1:6" ht="15" customHeight="1">
      <c r="A55" s="41" t="s">
        <v>37</v>
      </c>
      <c r="B55" s="55" t="s">
        <v>142</v>
      </c>
      <c r="C55" s="55" t="s">
        <v>142</v>
      </c>
      <c r="D55" s="55" t="s">
        <v>142</v>
      </c>
      <c r="E55" s="55" t="s">
        <v>142</v>
      </c>
      <c r="F55" s="55" t="s">
        <v>142</v>
      </c>
    </row>
    <row r="56" spans="1:6" ht="15" customHeight="1">
      <c r="A56" s="41" t="s">
        <v>94</v>
      </c>
      <c r="B56" s="55" t="s">
        <v>142</v>
      </c>
      <c r="C56" s="55" t="s">
        <v>142</v>
      </c>
      <c r="D56" s="55" t="s">
        <v>142</v>
      </c>
      <c r="E56" s="55" t="s">
        <v>142</v>
      </c>
      <c r="F56" s="55" t="s">
        <v>142</v>
      </c>
    </row>
    <row r="57" spans="1:6" ht="15" customHeight="1">
      <c r="A57" s="41" t="s">
        <v>38</v>
      </c>
      <c r="B57" s="55" t="s">
        <v>142</v>
      </c>
      <c r="C57" s="55" t="s">
        <v>142</v>
      </c>
      <c r="D57" s="55" t="s">
        <v>142</v>
      </c>
      <c r="E57" s="55" t="s">
        <v>142</v>
      </c>
      <c r="F57" s="55" t="s">
        <v>142</v>
      </c>
    </row>
    <row r="58" spans="1:6" ht="15" customHeight="1">
      <c r="A58" s="41" t="s">
        <v>39</v>
      </c>
      <c r="B58" s="55" t="s">
        <v>142</v>
      </c>
      <c r="C58" s="55" t="s">
        <v>142</v>
      </c>
      <c r="D58" s="55" t="s">
        <v>142</v>
      </c>
      <c r="E58" s="55" t="s">
        <v>142</v>
      </c>
      <c r="F58" s="55" t="s">
        <v>142</v>
      </c>
    </row>
    <row r="59" spans="1:6" ht="15" customHeight="1">
      <c r="A59" s="41" t="s">
        <v>40</v>
      </c>
      <c r="B59" s="55" t="s">
        <v>142</v>
      </c>
      <c r="C59" s="55" t="s">
        <v>142</v>
      </c>
      <c r="D59" s="55" t="s">
        <v>142</v>
      </c>
      <c r="E59" s="55" t="s">
        <v>142</v>
      </c>
      <c r="F59" s="55" t="s">
        <v>142</v>
      </c>
    </row>
    <row r="60" spans="1:6" ht="15" customHeight="1">
      <c r="A60" s="41" t="s">
        <v>41</v>
      </c>
      <c r="B60" s="55" t="s">
        <v>142</v>
      </c>
      <c r="C60" s="55" t="s">
        <v>142</v>
      </c>
      <c r="D60" s="55" t="s">
        <v>142</v>
      </c>
      <c r="E60" s="55" t="s">
        <v>142</v>
      </c>
      <c r="F60" s="55" t="s">
        <v>142</v>
      </c>
    </row>
    <row r="61" spans="1:6" ht="15" customHeight="1">
      <c r="A61" s="41" t="s">
        <v>42</v>
      </c>
      <c r="B61" s="55" t="s">
        <v>142</v>
      </c>
      <c r="C61" s="55" t="s">
        <v>142</v>
      </c>
      <c r="D61" s="55" t="s">
        <v>142</v>
      </c>
      <c r="E61" s="55" t="s">
        <v>142</v>
      </c>
      <c r="F61" s="55" t="s">
        <v>142</v>
      </c>
    </row>
    <row r="62" spans="1:6" ht="15" customHeight="1">
      <c r="A62" s="41" t="s">
        <v>43</v>
      </c>
      <c r="B62" s="55" t="s">
        <v>142</v>
      </c>
      <c r="C62" s="55" t="s">
        <v>142</v>
      </c>
      <c r="D62" s="55" t="s">
        <v>142</v>
      </c>
      <c r="E62" s="55" t="s">
        <v>142</v>
      </c>
      <c r="F62" s="55" t="s">
        <v>142</v>
      </c>
    </row>
    <row r="63" spans="1:6" ht="15" customHeight="1">
      <c r="A63" s="41" t="s">
        <v>44</v>
      </c>
      <c r="B63" s="55" t="s">
        <v>142</v>
      </c>
      <c r="C63" s="55" t="s">
        <v>142</v>
      </c>
      <c r="D63" s="55" t="s">
        <v>142</v>
      </c>
      <c r="E63" s="55" t="s">
        <v>142</v>
      </c>
      <c r="F63" s="55" t="s">
        <v>142</v>
      </c>
    </row>
    <row r="64" spans="1:6" ht="15" customHeight="1">
      <c r="A64" s="41" t="s">
        <v>95</v>
      </c>
      <c r="B64" s="55" t="s">
        <v>142</v>
      </c>
      <c r="C64" s="55" t="s">
        <v>142</v>
      </c>
      <c r="D64" s="55" t="s">
        <v>142</v>
      </c>
      <c r="E64" s="55" t="s">
        <v>142</v>
      </c>
      <c r="F64" s="55" t="s">
        <v>142</v>
      </c>
    </row>
    <row r="65" spans="1:6" ht="15" customHeight="1">
      <c r="A65" s="41" t="s">
        <v>45</v>
      </c>
      <c r="B65" s="55" t="s">
        <v>142</v>
      </c>
      <c r="C65" s="55" t="s">
        <v>142</v>
      </c>
      <c r="D65" s="55" t="s">
        <v>142</v>
      </c>
      <c r="E65" s="55" t="s">
        <v>142</v>
      </c>
      <c r="F65" s="55" t="s">
        <v>142</v>
      </c>
    </row>
    <row r="66" spans="1:6" ht="15" customHeight="1">
      <c r="A66" s="41" t="s">
        <v>46</v>
      </c>
      <c r="B66" s="55" t="s">
        <v>142</v>
      </c>
      <c r="C66" s="55" t="s">
        <v>142</v>
      </c>
      <c r="D66" s="55" t="s">
        <v>142</v>
      </c>
      <c r="E66" s="55" t="s">
        <v>142</v>
      </c>
      <c r="F66" s="55" t="s">
        <v>142</v>
      </c>
    </row>
    <row r="67" spans="1:6" ht="15" customHeight="1">
      <c r="A67" s="41" t="s">
        <v>47</v>
      </c>
      <c r="B67" s="55" t="s">
        <v>142</v>
      </c>
      <c r="C67" s="55" t="s">
        <v>142</v>
      </c>
      <c r="D67" s="55" t="s">
        <v>142</v>
      </c>
      <c r="E67" s="55" t="s">
        <v>142</v>
      </c>
      <c r="F67" s="55" t="s">
        <v>142</v>
      </c>
    </row>
    <row r="68" spans="1:6" ht="15" customHeight="1">
      <c r="A68" s="41" t="s">
        <v>99</v>
      </c>
      <c r="B68" s="55" t="s">
        <v>142</v>
      </c>
      <c r="C68" s="55" t="s">
        <v>142</v>
      </c>
      <c r="D68" s="55" t="s">
        <v>142</v>
      </c>
      <c r="E68" s="55" t="s">
        <v>142</v>
      </c>
      <c r="F68" s="55" t="s">
        <v>142</v>
      </c>
    </row>
    <row r="69" spans="1:6" ht="15" customHeight="1">
      <c r="A69" s="41" t="s">
        <v>49</v>
      </c>
      <c r="B69" s="55" t="s">
        <v>142</v>
      </c>
      <c r="C69" s="55" t="s">
        <v>142</v>
      </c>
      <c r="D69" s="55" t="s">
        <v>142</v>
      </c>
      <c r="E69" s="55" t="s">
        <v>142</v>
      </c>
      <c r="F69" s="55" t="s">
        <v>142</v>
      </c>
    </row>
    <row r="70" spans="1:6" ht="15" customHeight="1">
      <c r="A70" s="41" t="s">
        <v>50</v>
      </c>
      <c r="B70" s="55" t="s">
        <v>142</v>
      </c>
      <c r="C70" s="55" t="s">
        <v>142</v>
      </c>
      <c r="D70" s="55" t="s">
        <v>142</v>
      </c>
      <c r="E70" s="55" t="s">
        <v>142</v>
      </c>
      <c r="F70" s="55" t="s">
        <v>142</v>
      </c>
    </row>
    <row r="71" spans="1:6" ht="15" customHeight="1">
      <c r="A71" s="41" t="s">
        <v>121</v>
      </c>
      <c r="B71" s="55" t="s">
        <v>142</v>
      </c>
      <c r="C71" s="55" t="s">
        <v>142</v>
      </c>
      <c r="D71" s="55" t="s">
        <v>142</v>
      </c>
      <c r="E71" s="55" t="s">
        <v>142</v>
      </c>
      <c r="F71" s="55" t="s">
        <v>142</v>
      </c>
    </row>
    <row r="72" spans="1:6" ht="15" customHeight="1">
      <c r="A72" s="41" t="s">
        <v>51</v>
      </c>
      <c r="B72" s="55" t="s">
        <v>142</v>
      </c>
      <c r="C72" s="55" t="s">
        <v>142</v>
      </c>
      <c r="D72" s="55" t="s">
        <v>142</v>
      </c>
      <c r="E72" s="55" t="s">
        <v>142</v>
      </c>
      <c r="F72" s="55" t="s">
        <v>142</v>
      </c>
    </row>
    <row r="73" spans="1:6" ht="15" customHeight="1">
      <c r="A73" s="41" t="s">
        <v>52</v>
      </c>
      <c r="B73" s="55" t="s">
        <v>142</v>
      </c>
      <c r="C73" s="55" t="s">
        <v>142</v>
      </c>
      <c r="D73" s="55" t="s">
        <v>142</v>
      </c>
      <c r="E73" s="55" t="s">
        <v>142</v>
      </c>
      <c r="F73" s="55" t="s">
        <v>142</v>
      </c>
    </row>
    <row r="74" spans="1:6" ht="15" customHeight="1">
      <c r="A74" s="41" t="s">
        <v>53</v>
      </c>
      <c r="B74" s="55" t="s">
        <v>142</v>
      </c>
      <c r="C74" s="55" t="s">
        <v>142</v>
      </c>
      <c r="D74" s="55" t="s">
        <v>142</v>
      </c>
      <c r="E74" s="55" t="s">
        <v>142</v>
      </c>
      <c r="F74" s="55" t="s">
        <v>142</v>
      </c>
    </row>
    <row r="75" spans="1:6" ht="15" customHeight="1">
      <c r="A75" s="41" t="s">
        <v>54</v>
      </c>
      <c r="B75" s="55" t="s">
        <v>142</v>
      </c>
      <c r="C75" s="55" t="s">
        <v>142</v>
      </c>
      <c r="D75" s="55" t="s">
        <v>142</v>
      </c>
      <c r="E75" s="55" t="s">
        <v>142</v>
      </c>
      <c r="F75" s="55" t="s">
        <v>142</v>
      </c>
    </row>
    <row r="76" spans="1:6" ht="15" customHeight="1">
      <c r="A76" s="41" t="s">
        <v>55</v>
      </c>
      <c r="B76" s="55" t="s">
        <v>142</v>
      </c>
      <c r="C76" s="55" t="s">
        <v>142</v>
      </c>
      <c r="D76" s="55" t="s">
        <v>142</v>
      </c>
      <c r="E76" s="55" t="s">
        <v>142</v>
      </c>
      <c r="F76" s="55" t="s">
        <v>142</v>
      </c>
    </row>
    <row r="77" spans="1:6" ht="15" customHeight="1">
      <c r="A77" s="41" t="s">
        <v>56</v>
      </c>
      <c r="B77" s="55" t="s">
        <v>142</v>
      </c>
      <c r="C77" s="55" t="s">
        <v>142</v>
      </c>
      <c r="D77" s="55" t="s">
        <v>142</v>
      </c>
      <c r="E77" s="55" t="s">
        <v>142</v>
      </c>
      <c r="F77" s="55" t="s">
        <v>142</v>
      </c>
    </row>
    <row r="78" spans="1:6" ht="15" customHeight="1">
      <c r="A78" s="41" t="s">
        <v>0</v>
      </c>
      <c r="B78" s="55" t="s">
        <v>142</v>
      </c>
      <c r="C78" s="55" t="s">
        <v>142</v>
      </c>
      <c r="D78" s="55" t="s">
        <v>142</v>
      </c>
      <c r="E78" s="55" t="s">
        <v>142</v>
      </c>
      <c r="F78" s="55" t="s">
        <v>142</v>
      </c>
    </row>
    <row r="79" spans="1:6" ht="15" customHeight="1">
      <c r="A79" s="57" t="s">
        <v>143</v>
      </c>
    </row>
  </sheetData>
  <pageMargins left="0.05" right="0.05" top="0.5" bottom="0.5" header="0" footer="0"/>
  <pageSetup paperSize="9" orientation="portrait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4"/>
  <sheetViews>
    <sheetView showGridLines="0" zoomScaleNormal="100" workbookViewId="0">
      <selection activeCell="H40" sqref="H40"/>
    </sheetView>
  </sheetViews>
  <sheetFormatPr defaultColWidth="11.42578125" defaultRowHeight="15" customHeight="1"/>
  <cols>
    <col min="1" max="1" width="14.85546875" style="2" customWidth="1"/>
    <col min="2" max="3" width="11.85546875" style="2" customWidth="1"/>
    <col min="4" max="4" width="25.42578125" style="2" customWidth="1"/>
    <col min="5" max="5" width="18.7109375" style="2" customWidth="1"/>
    <col min="6" max="6" width="11.5703125" style="2" customWidth="1"/>
    <col min="7" max="7" width="9.28515625" style="2" customWidth="1"/>
    <col min="8" max="8" width="8.28515625" style="2" customWidth="1"/>
    <col min="9" max="9" width="25.28515625" style="2" customWidth="1"/>
    <col min="10" max="10" width="18.7109375" style="2" customWidth="1"/>
    <col min="11" max="16384" width="11.42578125" style="2"/>
  </cols>
  <sheetData>
    <row r="1" spans="1:10" ht="15" customHeight="1">
      <c r="A1" s="1" t="s">
        <v>83</v>
      </c>
      <c r="B1" s="1"/>
      <c r="C1" s="1"/>
      <c r="D1" s="1"/>
      <c r="E1" s="1"/>
    </row>
    <row r="2" spans="1:10" ht="15" customHeight="1">
      <c r="A2" s="1"/>
      <c r="B2" s="1"/>
      <c r="C2" s="1"/>
      <c r="D2" s="1"/>
      <c r="E2" s="1"/>
    </row>
    <row r="3" spans="1:10" ht="15" customHeight="1">
      <c r="A3" s="1" t="s">
        <v>67</v>
      </c>
      <c r="B3" s="1"/>
      <c r="C3" s="1"/>
      <c r="D3" s="1"/>
      <c r="E3" s="1"/>
    </row>
    <row r="4" spans="1:10" ht="15" customHeight="1">
      <c r="A4" s="17" t="s">
        <v>58</v>
      </c>
      <c r="B4" s="18" t="s">
        <v>60</v>
      </c>
      <c r="C4" s="18" t="s">
        <v>61</v>
      </c>
      <c r="D4" s="18" t="s">
        <v>66</v>
      </c>
      <c r="E4" s="18" t="s">
        <v>63</v>
      </c>
      <c r="F4" s="18" t="s">
        <v>64</v>
      </c>
      <c r="G4" s="18" t="s">
        <v>57</v>
      </c>
      <c r="H4" s="18" t="s">
        <v>0</v>
      </c>
      <c r="I4" s="18" t="s">
        <v>62</v>
      </c>
      <c r="J4" s="18" t="s">
        <v>65</v>
      </c>
    </row>
    <row r="5" spans="1:10" ht="15" customHeight="1">
      <c r="A5" s="8" t="s">
        <v>105</v>
      </c>
      <c r="B5" s="5">
        <v>4</v>
      </c>
      <c r="C5" s="5">
        <v>8</v>
      </c>
      <c r="D5" s="5">
        <v>0</v>
      </c>
      <c r="E5" s="5">
        <v>0</v>
      </c>
      <c r="F5" s="5">
        <v>0</v>
      </c>
      <c r="G5" s="5">
        <v>2</v>
      </c>
      <c r="H5" s="5">
        <v>14</v>
      </c>
      <c r="I5" s="5">
        <v>264</v>
      </c>
      <c r="J5" s="6">
        <f>IFERROR(Tabell1175[[#This Row],[Bifall]]/Tabell1175[[#This Row],[Totalt]],0)</f>
        <v>0.2857142857142857</v>
      </c>
    </row>
    <row r="6" spans="1:10" ht="15" customHeight="1">
      <c r="A6" s="24" t="s">
        <v>107</v>
      </c>
      <c r="B6" s="5">
        <v>2</v>
      </c>
      <c r="C6" s="5">
        <v>4</v>
      </c>
      <c r="D6" s="5">
        <v>0</v>
      </c>
      <c r="E6" s="5">
        <v>0</v>
      </c>
      <c r="F6" s="5">
        <v>0</v>
      </c>
      <c r="G6" s="5">
        <v>5</v>
      </c>
      <c r="H6" s="5">
        <v>11</v>
      </c>
      <c r="I6" s="5">
        <v>117</v>
      </c>
      <c r="J6" s="6">
        <f>IFERROR(Tabell1175[[#This Row],[Bifall]]/Tabell1175[[#This Row],[Totalt]],0)</f>
        <v>0.18181818181818182</v>
      </c>
    </row>
    <row r="7" spans="1:10" ht="15" customHeight="1">
      <c r="A7" s="24" t="s">
        <v>122</v>
      </c>
      <c r="B7" s="5">
        <v>3</v>
      </c>
      <c r="C7" s="5">
        <v>5</v>
      </c>
      <c r="D7" s="5">
        <v>0</v>
      </c>
      <c r="E7" s="5">
        <v>0</v>
      </c>
      <c r="F7" s="5">
        <v>0</v>
      </c>
      <c r="G7" s="5">
        <v>6</v>
      </c>
      <c r="H7" s="5">
        <v>14</v>
      </c>
      <c r="I7" s="24">
        <v>158</v>
      </c>
      <c r="J7" s="35">
        <f>IFERROR(Tabell1175[[#This Row],[Bifall]]/Tabell1175[[#This Row],[Totalt]],0)</f>
        <v>0.21428571428571427</v>
      </c>
    </row>
    <row r="8" spans="1:10" ht="15" customHeight="1">
      <c r="A8" s="52" t="s">
        <v>137</v>
      </c>
      <c r="B8" s="5">
        <v>1</v>
      </c>
      <c r="C8" s="5">
        <v>6</v>
      </c>
      <c r="D8" s="5">
        <v>0</v>
      </c>
      <c r="E8" s="5">
        <v>0</v>
      </c>
      <c r="F8" s="5">
        <v>0</v>
      </c>
      <c r="G8" s="5">
        <v>6</v>
      </c>
      <c r="H8" s="5">
        <v>13</v>
      </c>
      <c r="I8" s="24">
        <v>110</v>
      </c>
      <c r="J8" s="35">
        <f>IFERROR(Tabell1175[[#This Row],[Bifall]]/Tabell1175[[#This Row],[Totalt]],0)</f>
        <v>7.6923076923076927E-2</v>
      </c>
    </row>
    <row r="9" spans="1:10" ht="15" customHeight="1">
      <c r="A9" s="41" t="s">
        <v>140</v>
      </c>
      <c r="B9" s="5">
        <v>1</v>
      </c>
      <c r="C9" s="5">
        <v>1</v>
      </c>
      <c r="D9" s="5">
        <v>0</v>
      </c>
      <c r="E9" s="5">
        <v>0</v>
      </c>
      <c r="F9" s="5">
        <v>0</v>
      </c>
      <c r="G9" s="5">
        <v>7</v>
      </c>
      <c r="H9" s="5">
        <v>9</v>
      </c>
      <c r="I9" s="24">
        <v>88</v>
      </c>
      <c r="J9" s="35">
        <f>IFERROR(Tabell1175[[#This Row],[Bifall]]/Tabell1175[[#This Row],[Totalt]],0)</f>
        <v>0.1111111111111111</v>
      </c>
    </row>
    <row r="10" spans="1:10" ht="15" customHeight="1">
      <c r="A10" s="51" t="s">
        <v>141</v>
      </c>
      <c r="B10" s="53" t="s">
        <v>142</v>
      </c>
      <c r="C10" s="53" t="s">
        <v>142</v>
      </c>
      <c r="D10" s="53" t="s">
        <v>142</v>
      </c>
      <c r="E10" s="53" t="s">
        <v>142</v>
      </c>
      <c r="F10" s="53" t="s">
        <v>142</v>
      </c>
      <c r="G10" s="53" t="s">
        <v>142</v>
      </c>
      <c r="H10" s="53" t="s">
        <v>142</v>
      </c>
      <c r="I10" s="53" t="s">
        <v>142</v>
      </c>
      <c r="J10" s="53" t="s">
        <v>142</v>
      </c>
    </row>
    <row r="11" spans="1:10" ht="15" customHeight="1">
      <c r="A11" s="41" t="s">
        <v>0</v>
      </c>
      <c r="B11" s="53" t="s">
        <v>142</v>
      </c>
      <c r="C11" s="53" t="s">
        <v>142</v>
      </c>
      <c r="D11" s="53" t="s">
        <v>142</v>
      </c>
      <c r="E11" s="53" t="s">
        <v>142</v>
      </c>
      <c r="F11" s="53" t="s">
        <v>142</v>
      </c>
      <c r="G11" s="53" t="s">
        <v>142</v>
      </c>
      <c r="H11" s="53" t="s">
        <v>142</v>
      </c>
      <c r="I11" s="53" t="s">
        <v>142</v>
      </c>
      <c r="J11" s="54" t="s">
        <v>142</v>
      </c>
    </row>
    <row r="12" spans="1:10" ht="15" customHeight="1">
      <c r="A12" s="57" t="s">
        <v>143</v>
      </c>
      <c r="B12" s="40"/>
      <c r="C12" s="40"/>
      <c r="D12" s="40"/>
      <c r="E12" s="40"/>
      <c r="F12" s="40"/>
      <c r="G12" s="40"/>
      <c r="H12" s="40"/>
      <c r="I12" s="40"/>
      <c r="J12" s="44"/>
    </row>
    <row r="13" spans="1:10" ht="15" customHeight="1">
      <c r="A13" s="57"/>
      <c r="B13" s="40"/>
      <c r="C13" s="40"/>
      <c r="D13" s="40"/>
      <c r="E13" s="40"/>
      <c r="F13" s="40"/>
      <c r="G13" s="40"/>
      <c r="H13" s="40"/>
      <c r="I13" s="40"/>
      <c r="J13" s="44"/>
    </row>
    <row r="14" spans="1:10" ht="15" customHeight="1">
      <c r="A14" s="1" t="s">
        <v>74</v>
      </c>
      <c r="B14" s="1"/>
      <c r="C14" s="1"/>
      <c r="D14" s="1"/>
      <c r="E14" s="1"/>
    </row>
    <row r="15" spans="1:10" ht="15" customHeight="1">
      <c r="A15" s="17" t="s">
        <v>58</v>
      </c>
      <c r="B15" s="18" t="s">
        <v>60</v>
      </c>
      <c r="C15" s="18" t="s">
        <v>61</v>
      </c>
      <c r="D15" s="18" t="s">
        <v>66</v>
      </c>
      <c r="E15" s="18" t="s">
        <v>63</v>
      </c>
      <c r="F15" s="18" t="s">
        <v>64</v>
      </c>
      <c r="G15" s="18" t="s">
        <v>57</v>
      </c>
      <c r="H15" s="18" t="s">
        <v>0</v>
      </c>
      <c r="I15" s="18" t="s">
        <v>62</v>
      </c>
      <c r="J15" s="18" t="s">
        <v>65</v>
      </c>
    </row>
    <row r="16" spans="1:10" ht="15" customHeight="1">
      <c r="A16" s="8" t="s">
        <v>105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6">
        <f>IFERROR(Tabell117514[[#This Row],[Bifall]]/Tabell117514[[#This Row],[Totalt]],0)</f>
        <v>0</v>
      </c>
    </row>
    <row r="17" spans="1:10" ht="15" customHeight="1">
      <c r="A17" s="24" t="s">
        <v>107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1</v>
      </c>
      <c r="H17" s="5">
        <v>1</v>
      </c>
      <c r="I17" s="5">
        <v>162</v>
      </c>
      <c r="J17" s="6">
        <f>IFERROR(Tabell117514[[#This Row],[Bifall]]/Tabell117514[[#This Row],[Totalt]],0)</f>
        <v>0</v>
      </c>
    </row>
    <row r="18" spans="1:10" ht="15" customHeight="1">
      <c r="A18" s="24" t="s">
        <v>122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1</v>
      </c>
      <c r="H18" s="24">
        <v>1</v>
      </c>
      <c r="I18" s="24">
        <v>4</v>
      </c>
      <c r="J18" s="35">
        <f>IFERROR(Tabell117514[[#This Row],[Bifall]]/Tabell117514[[#This Row],[Totalt]],0)</f>
        <v>0</v>
      </c>
    </row>
    <row r="19" spans="1:10" ht="15" customHeight="1">
      <c r="A19" s="52" t="s">
        <v>137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35">
        <f>IFERROR(Tabell117514[[#This Row],[Bifall]]/Tabell117514[[#This Row],[Totalt]],0)</f>
        <v>0</v>
      </c>
    </row>
    <row r="20" spans="1:10" ht="15" customHeight="1">
      <c r="A20" s="41" t="s">
        <v>140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24">
        <v>0</v>
      </c>
      <c r="J20" s="35">
        <f>IFERROR(Tabell117514[[#This Row],[Bifall]]/Tabell117514[[#This Row],[Totalt]],0)</f>
        <v>0</v>
      </c>
    </row>
    <row r="21" spans="1:10" ht="15" customHeight="1">
      <c r="A21" s="51" t="s">
        <v>141</v>
      </c>
      <c r="B21" s="53" t="s">
        <v>142</v>
      </c>
      <c r="C21" s="53" t="s">
        <v>142</v>
      </c>
      <c r="D21" s="53" t="s">
        <v>142</v>
      </c>
      <c r="E21" s="53" t="s">
        <v>142</v>
      </c>
      <c r="F21" s="53" t="s">
        <v>142</v>
      </c>
      <c r="G21" s="53" t="s">
        <v>142</v>
      </c>
      <c r="H21" s="53" t="s">
        <v>142</v>
      </c>
      <c r="I21" s="53" t="s">
        <v>142</v>
      </c>
      <c r="J21" s="53" t="s">
        <v>142</v>
      </c>
    </row>
    <row r="22" spans="1:10" ht="15" customHeight="1">
      <c r="A22" s="41" t="s">
        <v>0</v>
      </c>
      <c r="B22" s="53" t="s">
        <v>142</v>
      </c>
      <c r="C22" s="53" t="s">
        <v>142</v>
      </c>
      <c r="D22" s="53" t="s">
        <v>142</v>
      </c>
      <c r="E22" s="53" t="s">
        <v>142</v>
      </c>
      <c r="F22" s="53" t="s">
        <v>142</v>
      </c>
      <c r="G22" s="53" t="s">
        <v>142</v>
      </c>
      <c r="H22" s="53" t="s">
        <v>142</v>
      </c>
      <c r="I22" s="53" t="s">
        <v>142</v>
      </c>
      <c r="J22" s="54" t="s">
        <v>142</v>
      </c>
    </row>
    <row r="23" spans="1:10" ht="15" customHeight="1">
      <c r="A23" s="57" t="s">
        <v>143</v>
      </c>
      <c r="B23" s="41"/>
      <c r="C23" s="41"/>
      <c r="D23" s="41"/>
      <c r="E23" s="41"/>
      <c r="F23" s="41"/>
      <c r="G23" s="41"/>
      <c r="H23" s="41"/>
      <c r="I23" s="41"/>
      <c r="J23" s="41"/>
    </row>
    <row r="24" spans="1:10" ht="15" customHeight="1">
      <c r="A24" s="57"/>
      <c r="B24" s="41"/>
      <c r="C24" s="41"/>
      <c r="D24" s="41"/>
      <c r="E24" s="41"/>
      <c r="F24" s="41"/>
      <c r="G24" s="41"/>
      <c r="H24" s="41"/>
      <c r="I24" s="41"/>
      <c r="J24" s="41"/>
    </row>
    <row r="25" spans="1:10" ht="15" customHeight="1">
      <c r="A25" s="2" t="s">
        <v>68</v>
      </c>
    </row>
    <row r="26" spans="1:10" ht="15" customHeight="1">
      <c r="A26" s="17" t="s">
        <v>58</v>
      </c>
      <c r="B26" s="18" t="s">
        <v>60</v>
      </c>
      <c r="C26" s="18" t="s">
        <v>61</v>
      </c>
      <c r="D26" s="18" t="s">
        <v>66</v>
      </c>
      <c r="E26" s="18" t="s">
        <v>63</v>
      </c>
      <c r="F26" s="18" t="s">
        <v>64</v>
      </c>
      <c r="G26" s="18" t="s">
        <v>57</v>
      </c>
      <c r="H26" s="18" t="s">
        <v>0</v>
      </c>
      <c r="I26" s="18" t="s">
        <v>62</v>
      </c>
      <c r="J26" s="18" t="s">
        <v>65</v>
      </c>
    </row>
    <row r="27" spans="1:10" ht="15" customHeight="1">
      <c r="A27" s="8" t="s">
        <v>105</v>
      </c>
      <c r="B27" s="5">
        <v>10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10</v>
      </c>
      <c r="I27" s="5">
        <v>8</v>
      </c>
      <c r="J27" s="6">
        <f>IFERROR(Tabell11751416[[#This Row],[Bifall]]/Tabell11751416[[#This Row],[Totalt]],0)</f>
        <v>1</v>
      </c>
    </row>
    <row r="28" spans="1:10" ht="15" customHeight="1">
      <c r="A28" s="24" t="s">
        <v>107</v>
      </c>
      <c r="B28" s="5">
        <v>9</v>
      </c>
      <c r="C28" s="5">
        <v>0</v>
      </c>
      <c r="D28" s="5">
        <v>0</v>
      </c>
      <c r="E28" s="5">
        <v>0</v>
      </c>
      <c r="F28" s="5">
        <v>0</v>
      </c>
      <c r="G28" s="5">
        <v>1</v>
      </c>
      <c r="H28" s="5">
        <v>10</v>
      </c>
      <c r="I28" s="5">
        <v>31</v>
      </c>
      <c r="J28" s="6">
        <f>IFERROR(Tabell11751416[[#This Row],[Bifall]]/Tabell11751416[[#This Row],[Totalt]],0)</f>
        <v>0.9</v>
      </c>
    </row>
    <row r="29" spans="1:10" ht="15" customHeight="1">
      <c r="A29" s="24" t="s">
        <v>122</v>
      </c>
      <c r="B29" s="24">
        <v>7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7</v>
      </c>
      <c r="I29" s="24">
        <v>9</v>
      </c>
      <c r="J29" s="35">
        <f>IFERROR(Tabell11751416[[#This Row],[Bifall]]/Tabell11751416[[#This Row],[Totalt]],0)</f>
        <v>1</v>
      </c>
    </row>
    <row r="30" spans="1:10" ht="15" customHeight="1">
      <c r="A30" s="52" t="s">
        <v>137</v>
      </c>
      <c r="B30" s="24">
        <v>10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10</v>
      </c>
      <c r="I30" s="24">
        <v>15</v>
      </c>
      <c r="J30" s="35">
        <f>IFERROR(Tabell11751416[[#This Row],[Bifall]]/Tabell11751416[[#This Row],[Totalt]],0)</f>
        <v>1</v>
      </c>
    </row>
    <row r="31" spans="1:10" ht="15" customHeight="1">
      <c r="A31" s="24" t="s">
        <v>140</v>
      </c>
      <c r="B31" s="24">
        <v>5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5</v>
      </c>
      <c r="I31" s="24">
        <v>6</v>
      </c>
      <c r="J31" s="35">
        <f>IFERROR(Tabell11751416[[#This Row],[Bifall]]/Tabell11751416[[#This Row],[Totalt]],0)</f>
        <v>1</v>
      </c>
    </row>
    <row r="32" spans="1:10" ht="15" customHeight="1">
      <c r="A32" s="52" t="s">
        <v>141</v>
      </c>
      <c r="B32" s="24">
        <v>9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9</v>
      </c>
      <c r="I32" s="24">
        <v>10</v>
      </c>
      <c r="J32" s="35">
        <f>IFERROR(Tabell11751416[[#This Row],[Bifall]]/Tabell11751416[[#This Row],[Totalt]],0)</f>
        <v>1</v>
      </c>
    </row>
    <row r="33" spans="1:10" ht="15" customHeight="1">
      <c r="A33" s="41" t="s">
        <v>0</v>
      </c>
      <c r="B33" s="41">
        <v>50</v>
      </c>
      <c r="C33" s="41">
        <v>0</v>
      </c>
      <c r="D33" s="41">
        <v>0</v>
      </c>
      <c r="E33" s="41">
        <v>0</v>
      </c>
      <c r="F33" s="41">
        <v>0</v>
      </c>
      <c r="G33" s="41">
        <v>1</v>
      </c>
      <c r="H33" s="41">
        <v>51</v>
      </c>
      <c r="I33" s="41">
        <v>14</v>
      </c>
      <c r="J33" s="42">
        <f>IFERROR(Tabell11751416[[#This Row],[Bifall]]/Tabell11751416[[#This Row],[Totalt]],0)</f>
        <v>0.98039215686274506</v>
      </c>
    </row>
    <row r="34" spans="1:10" ht="15" customHeight="1">
      <c r="A34" s="52"/>
    </row>
  </sheetData>
  <phoneticPr fontId="6" type="noConversion"/>
  <pageMargins left="0.05" right="0.05" top="0.5" bottom="0.5" header="0" footer="0"/>
  <pageSetup paperSize="9" orientation="portrait" horizontalDpi="300" verticalDpi="300" r:id="rId1"/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3"/>
  <sheetViews>
    <sheetView showGridLines="0" zoomScaleNormal="100" workbookViewId="0">
      <selection activeCell="F34" sqref="F34"/>
    </sheetView>
  </sheetViews>
  <sheetFormatPr defaultColWidth="11.42578125" defaultRowHeight="15" customHeight="1"/>
  <cols>
    <col min="1" max="1" width="11.140625" style="2" customWidth="1"/>
    <col min="2" max="5" width="15.140625" style="2" customWidth="1"/>
    <col min="6" max="6" width="24.5703125" style="2" customWidth="1"/>
    <col min="7" max="7" width="18.28515625" style="2" customWidth="1"/>
    <col min="8" max="16384" width="11.42578125" style="2"/>
  </cols>
  <sheetData>
    <row r="1" spans="1:7" ht="15" customHeight="1">
      <c r="A1" s="1" t="s">
        <v>84</v>
      </c>
      <c r="B1" s="1"/>
      <c r="C1" s="1"/>
    </row>
    <row r="2" spans="1:7" ht="15" customHeight="1">
      <c r="A2" s="1"/>
      <c r="B2" s="1"/>
      <c r="C2" s="1"/>
    </row>
    <row r="3" spans="1:7" ht="15" customHeight="1">
      <c r="A3" s="1" t="s">
        <v>67</v>
      </c>
      <c r="B3" s="1"/>
      <c r="C3" s="1"/>
    </row>
    <row r="4" spans="1:7" ht="15" customHeight="1">
      <c r="A4" s="17" t="s">
        <v>58</v>
      </c>
      <c r="B4" s="18" t="s">
        <v>60</v>
      </c>
      <c r="C4" s="18" t="s">
        <v>61</v>
      </c>
      <c r="D4" s="18" t="s">
        <v>57</v>
      </c>
      <c r="E4" s="18" t="s">
        <v>0</v>
      </c>
      <c r="F4" s="18" t="s">
        <v>62</v>
      </c>
      <c r="G4" s="18" t="s">
        <v>65</v>
      </c>
    </row>
    <row r="5" spans="1:7" ht="15" customHeight="1">
      <c r="A5" s="8" t="s">
        <v>105</v>
      </c>
      <c r="B5" s="5">
        <v>12</v>
      </c>
      <c r="C5" s="5">
        <v>2</v>
      </c>
      <c r="D5" s="5">
        <v>0</v>
      </c>
      <c r="E5" s="5">
        <v>14</v>
      </c>
      <c r="F5" s="5">
        <v>115</v>
      </c>
      <c r="G5" s="6">
        <f>IFERROR(Tabell11746[[#This Row],[Bifall]]/Tabell11746[[#This Row],[Totalt]],0)</f>
        <v>0.8571428571428571</v>
      </c>
    </row>
    <row r="6" spans="1:7" ht="15" customHeight="1">
      <c r="A6" s="8" t="s">
        <v>107</v>
      </c>
      <c r="B6" s="5">
        <v>10</v>
      </c>
      <c r="C6" s="5">
        <v>0</v>
      </c>
      <c r="D6" s="5">
        <v>0</v>
      </c>
      <c r="E6" s="5">
        <v>10</v>
      </c>
      <c r="F6" s="5">
        <v>121</v>
      </c>
      <c r="G6" s="6">
        <f>IFERROR(Tabell11746[[#This Row],[Bifall]]/Tabell11746[[#This Row],[Totalt]],0)</f>
        <v>1</v>
      </c>
    </row>
    <row r="7" spans="1:7" ht="15" customHeight="1">
      <c r="A7" s="24" t="s">
        <v>122</v>
      </c>
      <c r="B7" s="24">
        <v>10</v>
      </c>
      <c r="C7" s="24">
        <v>0</v>
      </c>
      <c r="D7" s="24">
        <v>0</v>
      </c>
      <c r="E7" s="24">
        <v>10</v>
      </c>
      <c r="F7" s="24">
        <v>788</v>
      </c>
      <c r="G7" s="6">
        <f>IFERROR(Tabell11746[[#This Row],[Bifall]]/Tabell11746[[#This Row],[Totalt]],0)</f>
        <v>1</v>
      </c>
    </row>
    <row r="8" spans="1:7" ht="15" customHeight="1">
      <c r="A8" s="52" t="s">
        <v>137</v>
      </c>
      <c r="B8" s="24">
        <v>12</v>
      </c>
      <c r="C8" s="24">
        <v>0</v>
      </c>
      <c r="D8" s="24">
        <v>0</v>
      </c>
      <c r="E8" s="24">
        <v>12</v>
      </c>
      <c r="F8" s="24">
        <v>113</v>
      </c>
      <c r="G8" s="6">
        <f>IFERROR(Tabell11746[[#This Row],[Bifall]]/Tabell11746[[#This Row],[Totalt]],0)</f>
        <v>1</v>
      </c>
    </row>
    <row r="9" spans="1:7" ht="15" customHeight="1">
      <c r="A9" s="24" t="s">
        <v>140</v>
      </c>
      <c r="B9" s="24">
        <v>9</v>
      </c>
      <c r="C9" s="24">
        <v>0</v>
      </c>
      <c r="D9" s="24">
        <v>0</v>
      </c>
      <c r="E9" s="24">
        <v>9</v>
      </c>
      <c r="F9" s="24">
        <v>180</v>
      </c>
      <c r="G9" s="6">
        <f>IFERROR(Tabell11746[[#This Row],[Bifall]]/Tabell11746[[#This Row],[Totalt]],0)</f>
        <v>1</v>
      </c>
    </row>
    <row r="10" spans="1:7" ht="15" customHeight="1">
      <c r="A10" s="52" t="s">
        <v>141</v>
      </c>
      <c r="B10" s="56" t="s">
        <v>142</v>
      </c>
      <c r="C10" s="56" t="s">
        <v>142</v>
      </c>
      <c r="D10" s="56" t="s">
        <v>142</v>
      </c>
      <c r="E10" s="56" t="s">
        <v>142</v>
      </c>
      <c r="F10" s="56" t="s">
        <v>142</v>
      </c>
      <c r="G10" s="56" t="s">
        <v>142</v>
      </c>
    </row>
    <row r="11" spans="1:7" ht="15" customHeight="1">
      <c r="A11" s="41" t="s">
        <v>0</v>
      </c>
      <c r="B11" s="56" t="s">
        <v>142</v>
      </c>
      <c r="C11" s="56" t="s">
        <v>142</v>
      </c>
      <c r="D11" s="56" t="s">
        <v>142</v>
      </c>
      <c r="E11" s="56" t="s">
        <v>142</v>
      </c>
      <c r="F11" s="56" t="s">
        <v>142</v>
      </c>
      <c r="G11" s="56" t="s">
        <v>142</v>
      </c>
    </row>
    <row r="12" spans="1:7" ht="15" customHeight="1">
      <c r="A12" s="57" t="s">
        <v>143</v>
      </c>
      <c r="B12" s="41"/>
      <c r="C12" s="41"/>
      <c r="D12" s="41"/>
      <c r="E12" s="41"/>
      <c r="F12" s="41"/>
      <c r="G12" s="41"/>
    </row>
    <row r="13" spans="1:7" ht="15" customHeight="1">
      <c r="A13" s="57"/>
      <c r="B13" s="41"/>
      <c r="C13" s="41"/>
      <c r="D13" s="41"/>
      <c r="E13" s="41"/>
      <c r="F13" s="41"/>
      <c r="G13" s="41"/>
    </row>
    <row r="14" spans="1:7" ht="15" customHeight="1">
      <c r="A14" s="24" t="s">
        <v>69</v>
      </c>
      <c r="B14" s="24"/>
      <c r="C14" s="24"/>
      <c r="D14" s="24"/>
      <c r="E14" s="24"/>
      <c r="F14" s="24"/>
      <c r="G14" s="24"/>
    </row>
    <row r="15" spans="1:7" ht="15" customHeight="1">
      <c r="A15" s="17" t="s">
        <v>58</v>
      </c>
      <c r="B15" s="18" t="s">
        <v>60</v>
      </c>
      <c r="C15" s="18" t="s">
        <v>61</v>
      </c>
      <c r="D15" s="18" t="s">
        <v>57</v>
      </c>
      <c r="E15" s="18" t="s">
        <v>0</v>
      </c>
      <c r="F15" s="18" t="s">
        <v>62</v>
      </c>
      <c r="G15" s="18" t="s">
        <v>65</v>
      </c>
    </row>
    <row r="16" spans="1:7" ht="15" customHeight="1">
      <c r="A16" s="8" t="s">
        <v>105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6">
        <f>IFERROR(Tabell1174615[[#This Row],[Bifall]]/Tabell1174615[[#This Row],[Totalt]],0)</f>
        <v>0</v>
      </c>
    </row>
    <row r="17" spans="1:7" ht="15" customHeight="1">
      <c r="A17" s="8" t="s">
        <v>107</v>
      </c>
      <c r="B17" s="5">
        <v>65</v>
      </c>
      <c r="C17" s="5">
        <v>0</v>
      </c>
      <c r="D17" s="5">
        <v>2</v>
      </c>
      <c r="E17" s="5">
        <v>67</v>
      </c>
      <c r="F17" s="5">
        <v>22</v>
      </c>
      <c r="G17" s="6">
        <f>IFERROR(Tabell1174615[[#This Row],[Bifall]]/Tabell1174615[[#This Row],[Totalt]],0)</f>
        <v>0.97014925373134331</v>
      </c>
    </row>
    <row r="18" spans="1:7" ht="15" customHeight="1">
      <c r="A18" s="24" t="s">
        <v>122</v>
      </c>
      <c r="B18" s="24">
        <v>102</v>
      </c>
      <c r="C18" s="24">
        <v>0</v>
      </c>
      <c r="D18" s="24">
        <v>1</v>
      </c>
      <c r="E18" s="24">
        <v>103</v>
      </c>
      <c r="F18" s="24">
        <v>30</v>
      </c>
      <c r="G18" s="6">
        <f>IFERROR(Tabell1174615[[#This Row],[Bifall]]/Tabell1174615[[#This Row],[Totalt]],0)</f>
        <v>0.99029126213592233</v>
      </c>
    </row>
    <row r="19" spans="1:7" ht="15" customHeight="1">
      <c r="A19" s="52" t="s">
        <v>137</v>
      </c>
      <c r="B19" s="24">
        <v>9</v>
      </c>
      <c r="C19" s="24">
        <v>0</v>
      </c>
      <c r="D19" s="24">
        <v>1</v>
      </c>
      <c r="E19" s="24">
        <v>10</v>
      </c>
      <c r="F19" s="24">
        <v>67</v>
      </c>
      <c r="G19" s="6">
        <f>IFERROR(Tabell1174615[[#This Row],[Bifall]]/Tabell1174615[[#This Row],[Totalt]],0)</f>
        <v>0.9</v>
      </c>
    </row>
    <row r="20" spans="1:7" ht="15" customHeight="1">
      <c r="A20" s="24" t="s">
        <v>140</v>
      </c>
      <c r="B20" s="24">
        <v>2</v>
      </c>
      <c r="C20" s="24">
        <v>0</v>
      </c>
      <c r="D20" s="24">
        <v>1</v>
      </c>
      <c r="E20" s="24">
        <v>3</v>
      </c>
      <c r="F20" s="24">
        <v>99</v>
      </c>
      <c r="G20" s="6">
        <f>IFERROR(Tabell1174615[[#This Row],[Bifall]]/Tabell1174615[[#This Row],[Totalt]],0)</f>
        <v>0.66666666666666663</v>
      </c>
    </row>
    <row r="21" spans="1:7" ht="15" customHeight="1">
      <c r="A21" s="52" t="s">
        <v>141</v>
      </c>
      <c r="B21" s="24">
        <v>2</v>
      </c>
      <c r="C21" s="24">
        <v>0</v>
      </c>
      <c r="D21" s="24">
        <v>0</v>
      </c>
      <c r="E21" s="24">
        <v>2</v>
      </c>
      <c r="F21" s="24">
        <v>125</v>
      </c>
      <c r="G21" s="6">
        <f>IFERROR(Tabell1174615[[#This Row],[Bifall]]/Tabell1174615[[#This Row],[Totalt]],0)</f>
        <v>1</v>
      </c>
    </row>
    <row r="22" spans="1:7" ht="15" customHeight="1">
      <c r="A22" s="41" t="s">
        <v>0</v>
      </c>
      <c r="B22" s="41">
        <v>180</v>
      </c>
      <c r="C22" s="41">
        <v>0</v>
      </c>
      <c r="D22" s="41">
        <v>5</v>
      </c>
      <c r="E22" s="41">
        <v>185</v>
      </c>
      <c r="F22" s="41">
        <v>31</v>
      </c>
      <c r="G22" s="6">
        <f>IFERROR(Tabell1174615[[#This Row],[Bifall]]/Tabell1174615[[#This Row],[Totalt]],0)</f>
        <v>0.97297297297297303</v>
      </c>
    </row>
    <row r="23" spans="1:7" ht="15" customHeight="1">
      <c r="A23" s="52"/>
    </row>
  </sheetData>
  <phoneticPr fontId="6" type="noConversion"/>
  <pageMargins left="0.05" right="0.05" top="0.5" bottom="0.5" header="0" footer="0"/>
  <pageSetup paperSize="9" orientation="portrait" horizontalDpi="300" verticalDpi="300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5"/>
  <sheetViews>
    <sheetView showGridLines="0" zoomScaleNormal="100" workbookViewId="0">
      <selection activeCell="F41" sqref="F41"/>
    </sheetView>
  </sheetViews>
  <sheetFormatPr defaultColWidth="11.42578125" defaultRowHeight="15" customHeight="1"/>
  <cols>
    <col min="1" max="1" width="33.28515625" style="2" customWidth="1"/>
    <col min="2" max="2" width="12.7109375" style="3" customWidth="1"/>
    <col min="3" max="3" width="12.140625" style="3" customWidth="1"/>
    <col min="4" max="4" width="12.7109375" style="3" customWidth="1"/>
    <col min="5" max="5" width="14.7109375" style="3" customWidth="1"/>
    <col min="6" max="7" width="12.7109375" style="3" customWidth="1"/>
    <col min="8" max="8" width="12.28515625" style="3" customWidth="1"/>
    <col min="9" max="9" width="12.140625" style="3" customWidth="1"/>
    <col min="10" max="10" width="17.140625" style="2" customWidth="1"/>
    <col min="11" max="16384" width="11.42578125" style="2"/>
  </cols>
  <sheetData>
    <row r="1" spans="1:9" ht="15" customHeight="1">
      <c r="A1" s="1" t="s">
        <v>85</v>
      </c>
    </row>
    <row r="2" spans="1:9" ht="15" customHeight="1">
      <c r="A2" s="1"/>
    </row>
    <row r="3" spans="1:9" ht="15" customHeight="1">
      <c r="A3" s="1" t="s">
        <v>67</v>
      </c>
    </row>
    <row r="4" spans="1:9" ht="40.5" customHeight="1">
      <c r="A4" s="17" t="s">
        <v>59</v>
      </c>
      <c r="B4" s="18" t="s">
        <v>60</v>
      </c>
      <c r="C4" s="18" t="s">
        <v>61</v>
      </c>
      <c r="D4" s="19" t="s">
        <v>66</v>
      </c>
      <c r="E4" s="27" t="s">
        <v>64</v>
      </c>
      <c r="F4" s="32" t="s">
        <v>88</v>
      </c>
      <c r="G4" s="27" t="s">
        <v>57</v>
      </c>
      <c r="H4" s="18" t="s">
        <v>0</v>
      </c>
      <c r="I4" s="19" t="s">
        <v>76</v>
      </c>
    </row>
    <row r="5" spans="1:9" ht="15" customHeight="1">
      <c r="A5" s="38" t="s">
        <v>1</v>
      </c>
      <c r="B5" s="55" t="s">
        <v>142</v>
      </c>
      <c r="C5" s="55" t="s">
        <v>142</v>
      </c>
      <c r="D5" s="55" t="s">
        <v>142</v>
      </c>
      <c r="E5" s="55" t="s">
        <v>142</v>
      </c>
      <c r="F5" s="55" t="s">
        <v>142</v>
      </c>
      <c r="G5" s="55" t="s">
        <v>142</v>
      </c>
      <c r="H5" s="55" t="s">
        <v>142</v>
      </c>
      <c r="I5" s="55" t="s">
        <v>142</v>
      </c>
    </row>
    <row r="6" spans="1:9" ht="15" customHeight="1">
      <c r="A6" s="39" t="s">
        <v>2</v>
      </c>
      <c r="B6" s="55" t="s">
        <v>142</v>
      </c>
      <c r="C6" s="55" t="s">
        <v>142</v>
      </c>
      <c r="D6" s="55" t="s">
        <v>142</v>
      </c>
      <c r="E6" s="55" t="s">
        <v>142</v>
      </c>
      <c r="F6" s="55" t="s">
        <v>142</v>
      </c>
      <c r="G6" s="55" t="s">
        <v>142</v>
      </c>
      <c r="H6" s="55" t="s">
        <v>142</v>
      </c>
      <c r="I6" s="55" t="s">
        <v>142</v>
      </c>
    </row>
    <row r="7" spans="1:9" ht="15" customHeight="1">
      <c r="A7" s="39" t="s">
        <v>10</v>
      </c>
      <c r="B7" s="55" t="s">
        <v>142</v>
      </c>
      <c r="C7" s="55" t="s">
        <v>142</v>
      </c>
      <c r="D7" s="55" t="s">
        <v>142</v>
      </c>
      <c r="E7" s="55" t="s">
        <v>142</v>
      </c>
      <c r="F7" s="55" t="s">
        <v>142</v>
      </c>
      <c r="G7" s="55" t="s">
        <v>142</v>
      </c>
      <c r="H7" s="55" t="s">
        <v>142</v>
      </c>
      <c r="I7" s="55" t="s">
        <v>142</v>
      </c>
    </row>
    <row r="8" spans="1:9" ht="15" customHeight="1">
      <c r="A8" s="39" t="s">
        <v>11</v>
      </c>
      <c r="B8" s="55" t="s">
        <v>142</v>
      </c>
      <c r="C8" s="55" t="s">
        <v>142</v>
      </c>
      <c r="D8" s="55" t="s">
        <v>142</v>
      </c>
      <c r="E8" s="55" t="s">
        <v>142</v>
      </c>
      <c r="F8" s="55" t="s">
        <v>142</v>
      </c>
      <c r="G8" s="55" t="s">
        <v>142</v>
      </c>
      <c r="H8" s="55" t="s">
        <v>142</v>
      </c>
      <c r="I8" s="55" t="s">
        <v>142</v>
      </c>
    </row>
    <row r="9" spans="1:9" ht="15" customHeight="1">
      <c r="A9" s="39" t="s">
        <v>13</v>
      </c>
      <c r="B9" s="55" t="s">
        <v>142</v>
      </c>
      <c r="C9" s="55" t="s">
        <v>142</v>
      </c>
      <c r="D9" s="55" t="s">
        <v>142</v>
      </c>
      <c r="E9" s="55" t="s">
        <v>142</v>
      </c>
      <c r="F9" s="55" t="s">
        <v>142</v>
      </c>
      <c r="G9" s="55" t="s">
        <v>142</v>
      </c>
      <c r="H9" s="55" t="s">
        <v>142</v>
      </c>
      <c r="I9" s="55" t="s">
        <v>142</v>
      </c>
    </row>
    <row r="10" spans="1:9" ht="15" customHeight="1">
      <c r="A10" s="39" t="s">
        <v>14</v>
      </c>
      <c r="B10" s="55" t="s">
        <v>142</v>
      </c>
      <c r="C10" s="55" t="s">
        <v>142</v>
      </c>
      <c r="D10" s="55" t="s">
        <v>142</v>
      </c>
      <c r="E10" s="55" t="s">
        <v>142</v>
      </c>
      <c r="F10" s="55" t="s">
        <v>142</v>
      </c>
      <c r="G10" s="55" t="s">
        <v>142</v>
      </c>
      <c r="H10" s="55" t="s">
        <v>142</v>
      </c>
      <c r="I10" s="55" t="s">
        <v>142</v>
      </c>
    </row>
    <row r="11" spans="1:9" ht="15" customHeight="1">
      <c r="A11" s="39" t="s">
        <v>92</v>
      </c>
      <c r="B11" s="55" t="s">
        <v>142</v>
      </c>
      <c r="C11" s="55" t="s">
        <v>142</v>
      </c>
      <c r="D11" s="55" t="s">
        <v>142</v>
      </c>
      <c r="E11" s="55" t="s">
        <v>142</v>
      </c>
      <c r="F11" s="55" t="s">
        <v>142</v>
      </c>
      <c r="G11" s="55" t="s">
        <v>142</v>
      </c>
      <c r="H11" s="55" t="s">
        <v>142</v>
      </c>
      <c r="I11" s="55" t="s">
        <v>142</v>
      </c>
    </row>
    <row r="12" spans="1:9" ht="15" customHeight="1">
      <c r="A12" s="39" t="s">
        <v>18</v>
      </c>
      <c r="B12" s="55" t="s">
        <v>142</v>
      </c>
      <c r="C12" s="55" t="s">
        <v>142</v>
      </c>
      <c r="D12" s="55" t="s">
        <v>142</v>
      </c>
      <c r="E12" s="55" t="s">
        <v>142</v>
      </c>
      <c r="F12" s="55" t="s">
        <v>142</v>
      </c>
      <c r="G12" s="55" t="s">
        <v>142</v>
      </c>
      <c r="H12" s="55" t="s">
        <v>142</v>
      </c>
      <c r="I12" s="55" t="s">
        <v>142</v>
      </c>
    </row>
    <row r="13" spans="1:9" ht="15" customHeight="1">
      <c r="A13" s="39" t="s">
        <v>19</v>
      </c>
      <c r="B13" s="55" t="s">
        <v>142</v>
      </c>
      <c r="C13" s="55" t="s">
        <v>142</v>
      </c>
      <c r="D13" s="55" t="s">
        <v>142</v>
      </c>
      <c r="E13" s="55" t="s">
        <v>142</v>
      </c>
      <c r="F13" s="55" t="s">
        <v>142</v>
      </c>
      <c r="G13" s="55" t="s">
        <v>142</v>
      </c>
      <c r="H13" s="55" t="s">
        <v>142</v>
      </c>
      <c r="I13" s="55" t="s">
        <v>142</v>
      </c>
    </row>
    <row r="14" spans="1:9" ht="15" customHeight="1">
      <c r="A14" s="39" t="s">
        <v>29</v>
      </c>
      <c r="B14" s="55" t="s">
        <v>142</v>
      </c>
      <c r="C14" s="55" t="s">
        <v>142</v>
      </c>
      <c r="D14" s="55" t="s">
        <v>142</v>
      </c>
      <c r="E14" s="55" t="s">
        <v>142</v>
      </c>
      <c r="F14" s="55" t="s">
        <v>142</v>
      </c>
      <c r="G14" s="55" t="s">
        <v>142</v>
      </c>
      <c r="H14" s="55" t="s">
        <v>142</v>
      </c>
      <c r="I14" s="55" t="s">
        <v>142</v>
      </c>
    </row>
    <row r="15" spans="1:9" ht="15" customHeight="1">
      <c r="A15" s="39" t="s">
        <v>33</v>
      </c>
      <c r="B15" s="55" t="s">
        <v>142</v>
      </c>
      <c r="C15" s="55" t="s">
        <v>142</v>
      </c>
      <c r="D15" s="55" t="s">
        <v>142</v>
      </c>
      <c r="E15" s="55" t="s">
        <v>142</v>
      </c>
      <c r="F15" s="55" t="s">
        <v>142</v>
      </c>
      <c r="G15" s="55" t="s">
        <v>142</v>
      </c>
      <c r="H15" s="55" t="s">
        <v>142</v>
      </c>
      <c r="I15" s="55" t="s">
        <v>142</v>
      </c>
    </row>
    <row r="16" spans="1:9" ht="15" customHeight="1">
      <c r="A16" s="39" t="s">
        <v>36</v>
      </c>
      <c r="B16" s="55" t="s">
        <v>142</v>
      </c>
      <c r="C16" s="55" t="s">
        <v>142</v>
      </c>
      <c r="D16" s="55" t="s">
        <v>142</v>
      </c>
      <c r="E16" s="55" t="s">
        <v>142</v>
      </c>
      <c r="F16" s="55" t="s">
        <v>142</v>
      </c>
      <c r="G16" s="55" t="s">
        <v>142</v>
      </c>
      <c r="H16" s="55" t="s">
        <v>142</v>
      </c>
      <c r="I16" s="55" t="s">
        <v>142</v>
      </c>
    </row>
    <row r="17" spans="1:9" ht="15" customHeight="1">
      <c r="A17" s="39" t="s">
        <v>37</v>
      </c>
      <c r="B17" s="55" t="s">
        <v>142</v>
      </c>
      <c r="C17" s="55" t="s">
        <v>142</v>
      </c>
      <c r="D17" s="55" t="s">
        <v>142</v>
      </c>
      <c r="E17" s="55" t="s">
        <v>142</v>
      </c>
      <c r="F17" s="55" t="s">
        <v>142</v>
      </c>
      <c r="G17" s="55" t="s">
        <v>142</v>
      </c>
      <c r="H17" s="55" t="s">
        <v>142</v>
      </c>
      <c r="I17" s="55" t="s">
        <v>142</v>
      </c>
    </row>
    <row r="18" spans="1:9" ht="15" customHeight="1">
      <c r="A18" s="39" t="s">
        <v>39</v>
      </c>
      <c r="B18" s="55" t="s">
        <v>142</v>
      </c>
      <c r="C18" s="55" t="s">
        <v>142</v>
      </c>
      <c r="D18" s="55" t="s">
        <v>142</v>
      </c>
      <c r="E18" s="55" t="s">
        <v>142</v>
      </c>
      <c r="F18" s="55" t="s">
        <v>142</v>
      </c>
      <c r="G18" s="55" t="s">
        <v>142</v>
      </c>
      <c r="H18" s="55" t="s">
        <v>142</v>
      </c>
      <c r="I18" s="55" t="s">
        <v>142</v>
      </c>
    </row>
    <row r="19" spans="1:9" ht="15" customHeight="1">
      <c r="A19" s="39" t="s">
        <v>41</v>
      </c>
      <c r="B19" s="55" t="s">
        <v>142</v>
      </c>
      <c r="C19" s="55" t="s">
        <v>142</v>
      </c>
      <c r="D19" s="55" t="s">
        <v>142</v>
      </c>
      <c r="E19" s="55" t="s">
        <v>142</v>
      </c>
      <c r="F19" s="55" t="s">
        <v>142</v>
      </c>
      <c r="G19" s="55" t="s">
        <v>142</v>
      </c>
      <c r="H19" s="55" t="s">
        <v>142</v>
      </c>
      <c r="I19" s="55" t="s">
        <v>142</v>
      </c>
    </row>
    <row r="20" spans="1:9" ht="15" customHeight="1">
      <c r="A20" s="39" t="s">
        <v>45</v>
      </c>
      <c r="B20" s="55" t="s">
        <v>142</v>
      </c>
      <c r="C20" s="55" t="s">
        <v>142</v>
      </c>
      <c r="D20" s="55" t="s">
        <v>142</v>
      </c>
      <c r="E20" s="55" t="s">
        <v>142</v>
      </c>
      <c r="F20" s="55" t="s">
        <v>142</v>
      </c>
      <c r="G20" s="55" t="s">
        <v>142</v>
      </c>
      <c r="H20" s="55" t="s">
        <v>142</v>
      </c>
      <c r="I20" s="55" t="s">
        <v>142</v>
      </c>
    </row>
    <row r="21" spans="1:9" ht="15" customHeight="1">
      <c r="A21" s="39" t="s">
        <v>47</v>
      </c>
      <c r="B21" s="55" t="s">
        <v>142</v>
      </c>
      <c r="C21" s="55" t="s">
        <v>142</v>
      </c>
      <c r="D21" s="55" t="s">
        <v>142</v>
      </c>
      <c r="E21" s="55" t="s">
        <v>142</v>
      </c>
      <c r="F21" s="55" t="s">
        <v>142</v>
      </c>
      <c r="G21" s="55" t="s">
        <v>142</v>
      </c>
      <c r="H21" s="55" t="s">
        <v>142</v>
      </c>
      <c r="I21" s="55" t="s">
        <v>142</v>
      </c>
    </row>
    <row r="22" spans="1:9" ht="12.75">
      <c r="A22" s="39" t="s">
        <v>50</v>
      </c>
      <c r="B22" s="55" t="s">
        <v>142</v>
      </c>
      <c r="C22" s="55" t="s">
        <v>142</v>
      </c>
      <c r="D22" s="55" t="s">
        <v>142</v>
      </c>
      <c r="E22" s="55" t="s">
        <v>142</v>
      </c>
      <c r="F22" s="55" t="s">
        <v>142</v>
      </c>
      <c r="G22" s="55" t="s">
        <v>142</v>
      </c>
      <c r="H22" s="55" t="s">
        <v>142</v>
      </c>
      <c r="I22" s="55" t="s">
        <v>142</v>
      </c>
    </row>
    <row r="23" spans="1:9" ht="12.75">
      <c r="A23" s="39" t="s">
        <v>51</v>
      </c>
      <c r="B23" s="55" t="s">
        <v>142</v>
      </c>
      <c r="C23" s="55" t="s">
        <v>142</v>
      </c>
      <c r="D23" s="55" t="s">
        <v>142</v>
      </c>
      <c r="E23" s="55" t="s">
        <v>142</v>
      </c>
      <c r="F23" s="55" t="s">
        <v>142</v>
      </c>
      <c r="G23" s="55" t="s">
        <v>142</v>
      </c>
      <c r="H23" s="55" t="s">
        <v>142</v>
      </c>
      <c r="I23" s="55" t="s">
        <v>142</v>
      </c>
    </row>
    <row r="24" spans="1:9" ht="12.75">
      <c r="A24" s="39" t="s">
        <v>52</v>
      </c>
      <c r="B24" s="55" t="s">
        <v>142</v>
      </c>
      <c r="C24" s="55" t="s">
        <v>142</v>
      </c>
      <c r="D24" s="55" t="s">
        <v>142</v>
      </c>
      <c r="E24" s="55" t="s">
        <v>142</v>
      </c>
      <c r="F24" s="55" t="s">
        <v>142</v>
      </c>
      <c r="G24" s="55" t="s">
        <v>142</v>
      </c>
      <c r="H24" s="55" t="s">
        <v>142</v>
      </c>
      <c r="I24" s="55" t="s">
        <v>142</v>
      </c>
    </row>
    <row r="25" spans="1:9" ht="12.75">
      <c r="A25" s="39" t="s">
        <v>0</v>
      </c>
      <c r="B25" s="55" t="s">
        <v>142</v>
      </c>
      <c r="C25" s="55" t="s">
        <v>142</v>
      </c>
      <c r="D25" s="55" t="s">
        <v>142</v>
      </c>
      <c r="E25" s="55" t="s">
        <v>142</v>
      </c>
      <c r="F25" s="55" t="s">
        <v>142</v>
      </c>
      <c r="G25" s="55" t="s">
        <v>142</v>
      </c>
      <c r="H25" s="55" t="s">
        <v>142</v>
      </c>
      <c r="I25" s="55" t="s">
        <v>142</v>
      </c>
    </row>
    <row r="26" spans="1:9" ht="15" customHeight="1">
      <c r="A26" s="57" t="s">
        <v>143</v>
      </c>
      <c r="F26" s="2"/>
      <c r="G26" s="21"/>
      <c r="H26" s="2"/>
      <c r="I26" s="2"/>
    </row>
    <row r="27" spans="1:9" ht="15" customHeight="1">
      <c r="H27" s="2"/>
      <c r="I27" s="2"/>
    </row>
    <row r="28" spans="1:9" ht="15" customHeight="1">
      <c r="A28" s="2" t="s">
        <v>69</v>
      </c>
      <c r="H28" s="2"/>
      <c r="I28" s="2"/>
    </row>
    <row r="29" spans="1:9" ht="15" customHeight="1">
      <c r="A29" s="17" t="s">
        <v>59</v>
      </c>
      <c r="B29" s="18" t="s">
        <v>60</v>
      </c>
      <c r="C29" s="18" t="s">
        <v>61</v>
      </c>
      <c r="D29" s="18" t="s">
        <v>57</v>
      </c>
      <c r="E29" s="18" t="s">
        <v>0</v>
      </c>
      <c r="F29" s="19" t="s">
        <v>76</v>
      </c>
      <c r="G29" s="19"/>
      <c r="H29" s="2"/>
      <c r="I29" s="2"/>
    </row>
    <row r="30" spans="1:9" ht="15" customHeight="1">
      <c r="A30" s="4" t="s">
        <v>52</v>
      </c>
      <c r="B30" s="5">
        <v>50</v>
      </c>
      <c r="C30" s="5">
        <v>0</v>
      </c>
      <c r="D30" s="5">
        <v>1</v>
      </c>
      <c r="E30" s="5">
        <v>51</v>
      </c>
      <c r="F30" s="6">
        <f>Tabell312713[[#This Row],[Bifall]]/Tabell312713[[#This Row],[Totalt]]</f>
        <v>0.98039215686274506</v>
      </c>
      <c r="G30" s="6"/>
      <c r="H30" s="2"/>
      <c r="I30" s="2"/>
    </row>
    <row r="31" spans="1:9" ht="15" customHeight="1">
      <c r="A31" s="16" t="s">
        <v>0</v>
      </c>
      <c r="B31" s="22">
        <v>50</v>
      </c>
      <c r="C31" s="23">
        <v>0</v>
      </c>
      <c r="D31" s="22">
        <v>1</v>
      </c>
      <c r="E31" s="22">
        <v>51</v>
      </c>
      <c r="F31" s="6">
        <f>Tabell312713[[#This Row],[Bifall]]/Tabell312713[[#This Row],[Totalt]]</f>
        <v>0.98039215686274506</v>
      </c>
      <c r="G31" s="6"/>
      <c r="H31" s="2"/>
      <c r="I31" s="2"/>
    </row>
    <row r="32" spans="1:9" ht="15" customHeight="1">
      <c r="A32" s="57"/>
      <c r="F32" s="2"/>
      <c r="G32" s="21"/>
      <c r="H32" s="2"/>
      <c r="I32" s="2"/>
    </row>
    <row r="33" spans="6:9" ht="15" customHeight="1">
      <c r="F33" s="2"/>
      <c r="G33" s="2"/>
      <c r="H33" s="2"/>
      <c r="I33" s="2"/>
    </row>
    <row r="34" spans="6:9" ht="15" customHeight="1">
      <c r="F34" s="2"/>
      <c r="G34" s="2"/>
      <c r="H34" s="2"/>
      <c r="I34" s="2"/>
    </row>
    <row r="35" spans="6:9" ht="15" customHeight="1">
      <c r="F35" s="2"/>
      <c r="G35" s="2"/>
      <c r="H35" s="2"/>
      <c r="I35" s="2"/>
    </row>
    <row r="36" spans="6:9" ht="15" customHeight="1">
      <c r="F36" s="2"/>
      <c r="G36" s="2"/>
      <c r="H36" s="2"/>
      <c r="I36" s="22"/>
    </row>
    <row r="37" spans="6:9" ht="15" customHeight="1">
      <c r="F37" s="2"/>
      <c r="G37" s="2"/>
      <c r="H37" s="2"/>
    </row>
    <row r="38" spans="6:9" ht="15" customHeight="1">
      <c r="F38" s="2"/>
      <c r="G38" s="2"/>
      <c r="H38" s="22"/>
      <c r="I38" s="2"/>
    </row>
    <row r="39" spans="6:9" ht="15" customHeight="1">
      <c r="F39" s="2"/>
      <c r="G39" s="2"/>
      <c r="I39" s="2"/>
    </row>
    <row r="40" spans="6:9" ht="27.75" customHeight="1">
      <c r="F40" s="2"/>
      <c r="G40" s="2"/>
      <c r="H40" s="2"/>
      <c r="I40" s="2"/>
    </row>
    <row r="41" spans="6:9" ht="15" customHeight="1">
      <c r="F41" s="2"/>
      <c r="G41" s="2"/>
      <c r="H41" s="2"/>
      <c r="I41" s="2"/>
    </row>
    <row r="42" spans="6:9" ht="15" customHeight="1">
      <c r="F42" s="2"/>
      <c r="G42" s="2"/>
      <c r="H42" s="2"/>
      <c r="I42" s="2"/>
    </row>
    <row r="43" spans="6:9" ht="15" customHeight="1">
      <c r="G43" s="2"/>
      <c r="H43" s="2"/>
      <c r="I43" s="2"/>
    </row>
    <row r="44" spans="6:9" ht="15" customHeight="1">
      <c r="H44" s="2"/>
      <c r="I44" s="2"/>
    </row>
    <row r="45" spans="6:9" ht="15" customHeight="1">
      <c r="H45" s="2"/>
      <c r="I45" s="2"/>
    </row>
    <row r="46" spans="6:9" ht="15" customHeight="1">
      <c r="H46" s="2"/>
      <c r="I46" s="2"/>
    </row>
    <row r="47" spans="6:9" ht="15" customHeight="1">
      <c r="H47" s="2"/>
      <c r="I47" s="2"/>
    </row>
    <row r="48" spans="6:9" ht="15" customHeight="1">
      <c r="H48" s="2"/>
      <c r="I48" s="2"/>
    </row>
    <row r="49" spans="8:10" ht="15" customHeight="1">
      <c r="H49" s="2"/>
      <c r="I49" s="2"/>
    </row>
    <row r="50" spans="8:10" ht="15" customHeight="1">
      <c r="H50" s="2"/>
      <c r="I50" s="2"/>
    </row>
    <row r="51" spans="8:10" ht="15" customHeight="1">
      <c r="H51" s="2"/>
      <c r="I51" s="2"/>
    </row>
    <row r="52" spans="8:10" ht="15" customHeight="1">
      <c r="H52" s="2"/>
      <c r="I52" s="2"/>
    </row>
    <row r="53" spans="8:10" ht="15" customHeight="1">
      <c r="H53" s="2"/>
    </row>
    <row r="54" spans="8:10" ht="17.25" customHeight="1">
      <c r="H54" s="2"/>
    </row>
    <row r="55" spans="8:10" ht="17.25" customHeight="1"/>
    <row r="56" spans="8:10" ht="17.25" customHeight="1"/>
    <row r="57" spans="8:10" ht="17.25" customHeight="1"/>
    <row r="58" spans="8:10" ht="17.25" customHeight="1"/>
    <row r="59" spans="8:10" ht="17.25" customHeight="1"/>
    <row r="60" spans="8:10" ht="17.25" customHeight="1"/>
    <row r="61" spans="8:10" ht="17.25" customHeight="1"/>
    <row r="62" spans="8:10" ht="17.25" customHeight="1">
      <c r="J62" s="21"/>
    </row>
    <row r="63" spans="8:10" ht="17.25" customHeight="1">
      <c r="J63" s="21"/>
    </row>
    <row r="64" spans="8:10" ht="18.75" customHeight="1"/>
    <row r="65" ht="30.75" customHeight="1"/>
  </sheetData>
  <pageMargins left="0.05" right="0.05" top="0.5" bottom="0.5" header="0" footer="0"/>
  <pageSetup paperSize="9" orientation="portrait" horizontalDpi="300" verticalDpi="300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"/>
  <sheetViews>
    <sheetView showGridLines="0" zoomScaleNormal="100" workbookViewId="0">
      <selection activeCell="B28" sqref="B28"/>
    </sheetView>
  </sheetViews>
  <sheetFormatPr defaultColWidth="11.42578125" defaultRowHeight="15" customHeight="1"/>
  <cols>
    <col min="1" max="1" width="33.28515625" style="2" customWidth="1"/>
    <col min="2" max="5" width="12.85546875" style="3" customWidth="1"/>
    <col min="6" max="6" width="19.28515625" style="3" customWidth="1"/>
    <col min="7" max="16384" width="11.42578125" style="2"/>
  </cols>
  <sheetData>
    <row r="1" spans="1:6" ht="15" customHeight="1">
      <c r="A1" s="1" t="s">
        <v>86</v>
      </c>
    </row>
    <row r="2" spans="1:6" ht="15" customHeight="1">
      <c r="A2" s="1"/>
    </row>
    <row r="3" spans="1:6" ht="15" customHeight="1">
      <c r="A3" s="17" t="s">
        <v>59</v>
      </c>
      <c r="B3" s="18" t="s">
        <v>60</v>
      </c>
      <c r="C3" s="18" t="s">
        <v>61</v>
      </c>
      <c r="D3" s="18" t="s">
        <v>57</v>
      </c>
      <c r="E3" s="18" t="s">
        <v>0</v>
      </c>
      <c r="F3" s="18" t="s">
        <v>65</v>
      </c>
    </row>
    <row r="4" spans="1:6" ht="15" customHeight="1">
      <c r="A4" s="4" t="s">
        <v>1</v>
      </c>
      <c r="B4" s="55" t="s">
        <v>142</v>
      </c>
      <c r="C4" s="55" t="s">
        <v>142</v>
      </c>
      <c r="D4" s="55" t="s">
        <v>142</v>
      </c>
      <c r="E4" s="55" t="s">
        <v>142</v>
      </c>
      <c r="F4" s="55" t="s">
        <v>142</v>
      </c>
    </row>
    <row r="5" spans="1:6" ht="15" customHeight="1">
      <c r="A5" s="4" t="s">
        <v>13</v>
      </c>
      <c r="B5" s="55" t="s">
        <v>142</v>
      </c>
      <c r="C5" s="55" t="s">
        <v>142</v>
      </c>
      <c r="D5" s="55" t="s">
        <v>142</v>
      </c>
      <c r="E5" s="55" t="s">
        <v>142</v>
      </c>
      <c r="F5" s="55" t="s">
        <v>142</v>
      </c>
    </row>
    <row r="6" spans="1:6" ht="15" customHeight="1">
      <c r="A6" s="4" t="s">
        <v>18</v>
      </c>
      <c r="B6" s="55" t="s">
        <v>142</v>
      </c>
      <c r="C6" s="55" t="s">
        <v>142</v>
      </c>
      <c r="D6" s="55" t="s">
        <v>142</v>
      </c>
      <c r="E6" s="55" t="s">
        <v>142</v>
      </c>
      <c r="F6" s="55" t="s">
        <v>142</v>
      </c>
    </row>
    <row r="7" spans="1:6" ht="15" customHeight="1">
      <c r="A7" s="4" t="s">
        <v>33</v>
      </c>
      <c r="B7" s="55" t="s">
        <v>142</v>
      </c>
      <c r="C7" s="55" t="s">
        <v>142</v>
      </c>
      <c r="D7" s="55" t="s">
        <v>142</v>
      </c>
      <c r="E7" s="55" t="s">
        <v>142</v>
      </c>
      <c r="F7" s="55" t="s">
        <v>142</v>
      </c>
    </row>
    <row r="8" spans="1:6" ht="15" customHeight="1">
      <c r="A8" s="4" t="s">
        <v>35</v>
      </c>
      <c r="B8" s="55" t="s">
        <v>142</v>
      </c>
      <c r="C8" s="55" t="s">
        <v>142</v>
      </c>
      <c r="D8" s="55" t="s">
        <v>142</v>
      </c>
      <c r="E8" s="55" t="s">
        <v>142</v>
      </c>
      <c r="F8" s="55" t="s">
        <v>142</v>
      </c>
    </row>
    <row r="9" spans="1:6" ht="15" customHeight="1">
      <c r="A9" s="16" t="s">
        <v>41</v>
      </c>
      <c r="B9" s="55" t="s">
        <v>142</v>
      </c>
      <c r="C9" s="55" t="s">
        <v>142</v>
      </c>
      <c r="D9" s="55" t="s">
        <v>142</v>
      </c>
      <c r="E9" s="55" t="s">
        <v>142</v>
      </c>
      <c r="F9" s="55" t="s">
        <v>142</v>
      </c>
    </row>
    <row r="10" spans="1:6" ht="15" customHeight="1">
      <c r="A10" s="41" t="s">
        <v>43</v>
      </c>
      <c r="B10" s="55" t="s">
        <v>142</v>
      </c>
      <c r="C10" s="55" t="s">
        <v>142</v>
      </c>
      <c r="D10" s="55" t="s">
        <v>142</v>
      </c>
      <c r="E10" s="55" t="s">
        <v>142</v>
      </c>
      <c r="F10" s="55" t="s">
        <v>142</v>
      </c>
    </row>
    <row r="11" spans="1:6" ht="15" customHeight="1">
      <c r="A11" s="41" t="s">
        <v>45</v>
      </c>
      <c r="B11" s="55" t="s">
        <v>142</v>
      </c>
      <c r="C11" s="55" t="s">
        <v>142</v>
      </c>
      <c r="D11" s="55" t="s">
        <v>142</v>
      </c>
      <c r="E11" s="55" t="s">
        <v>142</v>
      </c>
      <c r="F11" s="55" t="s">
        <v>142</v>
      </c>
    </row>
    <row r="12" spans="1:6" ht="15" customHeight="1">
      <c r="A12" s="41" t="s">
        <v>54</v>
      </c>
      <c r="B12" s="55" t="s">
        <v>142</v>
      </c>
      <c r="C12" s="55" t="s">
        <v>142</v>
      </c>
      <c r="D12" s="55" t="s">
        <v>142</v>
      </c>
      <c r="E12" s="55" t="s">
        <v>142</v>
      </c>
      <c r="F12" s="55" t="s">
        <v>142</v>
      </c>
    </row>
    <row r="13" spans="1:6" ht="15" customHeight="1">
      <c r="A13" s="41" t="s">
        <v>0</v>
      </c>
      <c r="B13" s="55" t="s">
        <v>142</v>
      </c>
      <c r="C13" s="55" t="s">
        <v>142</v>
      </c>
      <c r="D13" s="55" t="s">
        <v>142</v>
      </c>
      <c r="E13" s="55" t="s">
        <v>142</v>
      </c>
      <c r="F13" s="55" t="s">
        <v>142</v>
      </c>
    </row>
    <row r="14" spans="1:6" ht="15" customHeight="1">
      <c r="A14" s="57" t="s">
        <v>143</v>
      </c>
    </row>
  </sheetData>
  <pageMargins left="0.05" right="0.05" top="0.5" bottom="0.5" header="0" footer="0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Information</vt:lpstr>
      <vt:lpstr>Totalt, förstagångsärenden</vt:lpstr>
      <vt:lpstr>Totalt, förlängningsärenden</vt:lpstr>
      <vt:lpstr>Medborgarskap, första ansökan</vt:lpstr>
      <vt:lpstr>Medborgarskap, förlängningar</vt:lpstr>
      <vt:lpstr>Totalt, första ansökan EKB</vt:lpstr>
      <vt:lpstr>Totalt, förlängningar,EKB</vt:lpstr>
      <vt:lpstr>Medborgarskap, förstagångs, EKB</vt:lpstr>
      <vt:lpstr>Medborgarskap, förlängning, EKB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Avgjorda asylärenden</dc:title>
  <dc:creator>Migrationsverket</dc:creator>
  <cp:lastModifiedBy>Rita Ylikivelä</cp:lastModifiedBy>
  <cp:revision>1</cp:revision>
  <dcterms:created xsi:type="dcterms:W3CDTF">2021-12-15T20:08:42Z</dcterms:created>
  <dcterms:modified xsi:type="dcterms:W3CDTF">2026-07-02T18:18:02Z</dcterms:modified>
</cp:coreProperties>
</file>